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firstSheet="1" activeTab="1"/>
  </bookViews>
  <sheets>
    <sheet name="Sheet5" sheetId="6" state="hidden" r:id="rId1"/>
    <sheet name="Sheet2" sheetId="9" r:id="rId2"/>
  </sheets>
  <definedNames>
    <definedName name="_xlnm.Print_Area" localSheetId="1">Sheet2!$A$1:$U$153</definedName>
    <definedName name="_xlnm.Print_Titles" localSheetId="1">Sheet2!$1:$2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<sst xmlns="http://schemas.openxmlformats.org/spreadsheetml/2006/main" count="173" uniqueCount="173">
  <si>
    <r>
      <rPr>
        <b/>
        <sz val="24"/>
        <rFont val="Arial"/>
        <charset val="134"/>
      </rPr>
      <t>2020</t>
    </r>
    <r>
      <rPr>
        <b/>
        <sz val="24"/>
        <rFont val="宋体"/>
        <charset val="134"/>
      </rPr>
      <t>年度山西省资产评估机构综合评价表</t>
    </r>
  </si>
  <si>
    <t>序号</t>
  </si>
  <si>
    <t>机构名称</t>
  </si>
  <si>
    <t>资产评估机构得分</t>
  </si>
  <si>
    <t>年业务收入得分（33%）</t>
  </si>
  <si>
    <t>年业务收入</t>
  </si>
  <si>
    <t>年业务收入指标分</t>
  </si>
  <si>
    <t>资产评估师数量（20%）</t>
  </si>
  <si>
    <t>资产评估师数量</t>
  </si>
  <si>
    <t>资产评估师数量分</t>
  </si>
  <si>
    <t>资产评估师执业年限得分（3%）</t>
  </si>
  <si>
    <t>资产评估师执业年限</t>
  </si>
  <si>
    <t>资产评估师执业年限分</t>
  </si>
  <si>
    <t>人才培养得分（4%）</t>
  </si>
  <si>
    <t>人才
培养</t>
  </si>
  <si>
    <t>人才培养分</t>
  </si>
  <si>
    <t>执业质量得分（28%）</t>
  </si>
  <si>
    <t>执业
质量</t>
  </si>
  <si>
    <t>执业质量分</t>
  </si>
  <si>
    <t>行业贡
献得分（12%）</t>
  </si>
  <si>
    <t>行业
贡献</t>
  </si>
  <si>
    <t>行业贡
献分</t>
  </si>
  <si>
    <t>山西智渊房地产资产评估规划测绘咨询有限公司</t>
  </si>
  <si>
    <t>山西儒林资产评估事务所有限公司</t>
  </si>
  <si>
    <t>山西世信资产评估有限公司</t>
  </si>
  <si>
    <t>信鼎誉合（山西）资产房地产评估有限公司</t>
  </si>
  <si>
    <t>山西中凯资产评估有限公司</t>
  </si>
  <si>
    <t>北京卓信大华资产评估有限公司山西分公司</t>
  </si>
  <si>
    <t>山西中晋资产评估有限责任公司</t>
  </si>
  <si>
    <t>山西国元资产评估有限公司</t>
  </si>
  <si>
    <t>山西中强资产评估咨询有限公司</t>
  </si>
  <si>
    <t>山西大地资产评估咨询有限公司</t>
  </si>
  <si>
    <t>山西中联资产评估有限公司</t>
  </si>
  <si>
    <t>山西华强资产评估有限公司</t>
  </si>
  <si>
    <t>山西大正资产评估有限公司</t>
  </si>
  <si>
    <t>山西中新资产评估有限公司</t>
  </si>
  <si>
    <t>中铭国际资产评估(北京)有限责任公司山西分公司</t>
  </si>
  <si>
    <t>山西振华资产评估有限公司</t>
  </si>
  <si>
    <t>北京中企华资产评估有限公司山西分公司</t>
  </si>
  <si>
    <t>中水致远资产评估有限公司山西分公司</t>
  </si>
  <si>
    <t>山西奥杰资产评估有限公司</t>
  </si>
  <si>
    <t>北京中天华资产评估有限公司山西分公司</t>
  </si>
  <si>
    <t>山西光明资产评估有限公司</t>
  </si>
  <si>
    <t>山西诚泽资产评估有限公司</t>
  </si>
  <si>
    <t>山西汇亨资产评估有限公司</t>
  </si>
  <si>
    <t>山西金拇指资产评估有限公司</t>
  </si>
  <si>
    <t>山西恒信资产评估有限公司</t>
  </si>
  <si>
    <t>山西汇华资产评估有限公司</t>
  </si>
  <si>
    <t>山西天晨资产评估有限公司</t>
  </si>
  <si>
    <t>山西元通天成资产评估有限公司</t>
  </si>
  <si>
    <t>山西昊运资产评估有限公司</t>
  </si>
  <si>
    <t>介休永信资产评估有限公司</t>
  </si>
  <si>
    <t>山西诚成资产评估有限公司</t>
  </si>
  <si>
    <t>山西中汇资产评估有限公司</t>
  </si>
  <si>
    <t>山西正信源资产评估有限公司</t>
  </si>
  <si>
    <t>山西天正资产评估有限公司</t>
  </si>
  <si>
    <t>山西华诚房地产评估有限公司</t>
  </si>
  <si>
    <t>山西家豪房地产资产评估有限公司</t>
  </si>
  <si>
    <t>山西秉信资产评估事务所</t>
  </si>
  <si>
    <t>山西中审华晋资产评估有限公司</t>
  </si>
  <si>
    <t>山西正达信资产评估有限公司</t>
  </si>
  <si>
    <t>山西中照诚资产评估有限公司</t>
  </si>
  <si>
    <t>山西真诚资产评估有限公司</t>
  </si>
  <si>
    <t>山西博丰资产评估事务所有限公司</t>
  </si>
  <si>
    <t>山西创晖资产评估事务所</t>
  </si>
  <si>
    <t>山西金汇丰房地产评估有限公司</t>
  </si>
  <si>
    <t>山西清泰资产评估有限公司</t>
  </si>
  <si>
    <t>山西丰瑞升资产评估有限公司</t>
  </si>
  <si>
    <t>山西通诚资产评估有限公司</t>
  </si>
  <si>
    <t>运城市元兴资产评估有限公司</t>
  </si>
  <si>
    <t>山西弘信资产评估咨询有限公司</t>
  </si>
  <si>
    <t>山西中硕资产评估有限公司</t>
  </si>
  <si>
    <t>山西中信和盛资产评估事务所（普通合伙）</t>
  </si>
  <si>
    <t>北京北方亚事资产评估事务所（特殊普通合伙）山西分所</t>
  </si>
  <si>
    <t>山西择专资产评估有限公司</t>
  </si>
  <si>
    <t>长治市诚信资产评估有限公司</t>
  </si>
  <si>
    <t>山西万佳立信资产评估有限公司</t>
  </si>
  <si>
    <t>山西明达资产评估有限公司</t>
  </si>
  <si>
    <t>山西双元资产评估有限公司</t>
  </si>
  <si>
    <t>山西诚明资产评估有限公司</t>
  </si>
  <si>
    <t>山西中仕德资产评估有限公司</t>
  </si>
  <si>
    <t>山西神利元资产评估有限公司</t>
  </si>
  <si>
    <t>山西宝旺资产评估有限公司</t>
  </si>
  <si>
    <t>亚洲(山西)资产评估有限公司</t>
  </si>
  <si>
    <t>山西中盛资产评估有限公司</t>
  </si>
  <si>
    <t>山西志和房地产资产评估有限公司</t>
  </si>
  <si>
    <t>吕梁中信达资产评估事务所（普通合伙）</t>
  </si>
  <si>
    <t>山西文国华苑资产评估有限公司</t>
  </si>
  <si>
    <t>长治市佳信资产评估财务咨询公司</t>
  </si>
  <si>
    <t>山西中和信资产评估有限公司</t>
  </si>
  <si>
    <t>山西中瑞资产评估咨询事务所(特殊普通合伙)</t>
  </si>
  <si>
    <t>晋城浩云资产评估事务所有限公司</t>
  </si>
  <si>
    <t>山西涌鑫资产评估有限公司</t>
  </si>
  <si>
    <t>山西中致远资产评估有限公司</t>
  </si>
  <si>
    <t>山西德源资产评估有限公司</t>
  </si>
  <si>
    <t>北京国融兴华资产评估有限责任公司山西分公司</t>
  </si>
  <si>
    <t>忻州华瑞资产评估有限公司</t>
  </si>
  <si>
    <t>山西力仁资产评估事务所(普通合伙)</t>
  </si>
  <si>
    <t>山西柏利源资产评估事务所(普通合伙)</t>
  </si>
  <si>
    <t>山西巨盛资产评估有限公司</t>
  </si>
  <si>
    <t>临汾博新资产评估有限责任公司</t>
  </si>
  <si>
    <t>山西毅力诚资产评估有限公司</t>
  </si>
  <si>
    <t>山西国量资产评估有限公司</t>
  </si>
  <si>
    <t>山西嘉正资产评估有限公司</t>
  </si>
  <si>
    <t>忻州嘉禾资产评估事务所(普通合伙)</t>
  </si>
  <si>
    <t>大同国强资产评估有限公司</t>
  </si>
  <si>
    <t>山西晋城元恒资产评估有限公司</t>
  </si>
  <si>
    <t>山西誉德隆资产评估有限公司</t>
  </si>
  <si>
    <t>山西恒信融丰资产评估有限公司</t>
  </si>
  <si>
    <t>临汾德信资产评估有限公司</t>
  </si>
  <si>
    <t>山西建科资产评估有限公司</t>
  </si>
  <si>
    <t>山西聚信资产评估有限公司</t>
  </si>
  <si>
    <t>山西正祥源资产评估事务所(普通合伙)</t>
  </si>
  <si>
    <t>山西泉兴资产评估事务所（普通合伙）</t>
  </si>
  <si>
    <t>山西中瑞天诚资产评估有限公司</t>
  </si>
  <si>
    <t>山西中保高新资产评估有限公司</t>
  </si>
  <si>
    <t>山西中财资产评估有限公司</t>
  </si>
  <si>
    <t>山西博诚资产评估事务所(普通合伙)</t>
  </si>
  <si>
    <t>山西愚公资产评估有限公司</t>
  </si>
  <si>
    <t>山西新田资产评估有限责任公司</t>
  </si>
  <si>
    <t>翼城县三合资产评估普通合伙事务所</t>
  </si>
  <si>
    <t>山西资信资产评估事务所(普通合伙)</t>
  </si>
  <si>
    <t>中和资产评估有限公司山西分公司</t>
  </si>
  <si>
    <t>大同市精正资产评估有限责任公司</t>
  </si>
  <si>
    <t>山西东诚资产评估咨询有限公司</t>
  </si>
  <si>
    <t>山西一诺千金资产评估有限公司</t>
  </si>
  <si>
    <t>山西睿信和资产评估有限公司</t>
  </si>
  <si>
    <t>山西晋审资产评估有限公司</t>
  </si>
  <si>
    <t>灵石金达资产评估有限公司</t>
  </si>
  <si>
    <t>山西益欣资产评估有限公司</t>
  </si>
  <si>
    <t>山西康嘉资产评估有限公司</t>
  </si>
  <si>
    <t>山西博达资产评估有限公司</t>
  </si>
  <si>
    <t>山西恒晖资产评估事务所(普通合伙)</t>
  </si>
  <si>
    <t>山西同兴中资产评估有限公司</t>
  </si>
  <si>
    <t>大同市中兴资产评估事务所(普通合伙)</t>
  </si>
  <si>
    <t>忻州聚龙资产评估事务所</t>
  </si>
  <si>
    <t>山西天丰资产评估事务所(普通合伙)</t>
  </si>
  <si>
    <t>山西兴元资产评估有限公司</t>
  </si>
  <si>
    <t>晋城市中成资产评估事务所（普通合伙）</t>
  </si>
  <si>
    <t>山西德浩资产评估有限公司</t>
  </si>
  <si>
    <t>山西永丰资产评估事务所（普通合伙）</t>
  </si>
  <si>
    <t>山西嘉钰乔资产评估事务所(普通合伙)</t>
  </si>
  <si>
    <t>山西信威资产评估有限公司</t>
  </si>
  <si>
    <t>山西智彤资产评估有限公司</t>
  </si>
  <si>
    <t>大同市大公资产评估事务所</t>
  </si>
  <si>
    <t>上海东洲资产评估有限公司山西分公司</t>
  </si>
  <si>
    <t>晋城利信资产评估有限公司</t>
  </si>
  <si>
    <t>阳泉衡信资产评估事务所(普通合伙)</t>
  </si>
  <si>
    <t>山西泰亘资产评估事务所（普通合伙）</t>
  </si>
  <si>
    <t>运城今朝资产评估事务所(普通合伙)</t>
  </si>
  <si>
    <t>山西信瑞达资产评估事务所(普通合伙)</t>
  </si>
  <si>
    <t>临汾平阳资产评估有限公司</t>
  </si>
  <si>
    <t>山西国恒资产评估有限公司</t>
  </si>
  <si>
    <t>北京中源正信资产评估有限公司太原分公司</t>
  </si>
  <si>
    <t>山西丰百利房地产评估有限公司</t>
  </si>
  <si>
    <t>山西开昌资产评估有限公司</t>
  </si>
  <si>
    <t>山西国达资产评估有限公司</t>
  </si>
  <si>
    <t>山西中天诚资产评估事务所(普通合伙)</t>
  </si>
  <si>
    <t>山西嘉璐房地产评估有限公司</t>
  </si>
  <si>
    <t>太原同道资产评估事务所(普通合伙)</t>
  </si>
  <si>
    <t>山西美信孚资产评估事务所（普通合伙）</t>
  </si>
  <si>
    <t>山西乾元资产评估有限公司</t>
  </si>
  <si>
    <t>山西开永资产评估事务所（特殊普通合伙）</t>
  </si>
  <si>
    <t>阳城县华清资产评估事务所</t>
  </si>
  <si>
    <t>朔州百氏达资产评估事务所(普通合伙)</t>
  </si>
  <si>
    <t>山西洪洞瑞合资产评估事务所</t>
  </si>
  <si>
    <t>北京中和谊资产评估有限公司山西分公司</t>
  </si>
  <si>
    <t>朔州市恒源房地产价格评估有限公司</t>
  </si>
  <si>
    <t>山西万嘉资产评估事务所(普通合伙)</t>
  </si>
  <si>
    <t>临汾华阳资产评估事务所(普通合伙)</t>
  </si>
  <si>
    <t>河津市晋耿资产评估事务所(普通合伙)</t>
  </si>
  <si>
    <t>北京中林资产评估有限公司山西分公司</t>
  </si>
  <si>
    <t>山西思诚资产评估事务所合伙企业（普通合伙）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</si>
</sst>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_ "/>
  </numFmts>
  <fonts count="28">
    <font>
      <sz val="10"/>
      <name val="Arial"/>
      <charset val="134"/>
    </font>
    <font>
      <b/>
      <sz val="10"/>
      <name val="Arial"/>
      <charset val="134"/>
    </font>
    <font>
      <sz val="10"/>
      <name val="宋体"/>
      <charset val="134"/>
    </font>
    <font>
      <b/>
      <sz val="24"/>
      <name val="Arial"/>
      <charset val="134"/>
    </font>
    <font>
      <b/>
      <sz val="11"/>
      <name val="宋体"/>
      <charset val="134"/>
    </font>
    <font>
      <sz val="10"/>
      <color indexed="8"/>
      <name val="宋体"/>
      <charset val="134"/>
    </font>
    <font>
      <b/>
      <sz val="10"/>
      <name val="宋体"/>
      <charset val="134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24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10" borderId="9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15" borderId="10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2" fillId="17" borderId="12" applyNumberFormat="0" applyAlignment="0" applyProtection="0">
      <alignment vertical="center"/>
    </xf>
    <xf numFmtId="0" fontId="18" fillId="17" borderId="9" applyNumberFormat="0" applyAlignment="0" applyProtection="0">
      <alignment vertical="center"/>
    </xf>
    <xf numFmtId="0" fontId="23" fillId="21" borderId="13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</cellStyleXfs>
  <cellXfs count="27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Fill="1"/>
    <xf numFmtId="176" fontId="1" fillId="0" borderId="0" xfId="0" applyNumberFormat="1" applyFont="1"/>
    <xf numFmtId="176" fontId="0" fillId="0" borderId="0" xfId="0" applyNumberFormat="1"/>
    <xf numFmtId="176" fontId="0" fillId="0" borderId="0" xfId="0" applyNumberFormat="1" applyFill="1"/>
    <xf numFmtId="176" fontId="2" fillId="0" borderId="0" xfId="0" applyNumberFormat="1" applyFont="1" applyFill="1"/>
    <xf numFmtId="0" fontId="3" fillId="0" borderId="0" xfId="0" applyFont="1" applyAlignment="1">
      <alignment horizontal="center"/>
    </xf>
    <xf numFmtId="176" fontId="3" fillId="0" borderId="0" xfId="0" applyNumberFormat="1" applyFont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5" fillId="0" borderId="4" xfId="0" applyFont="1" applyFill="1" applyBorder="1" applyAlignment="1">
      <alignment horizontal="center" vertical="center" wrapText="1"/>
    </xf>
    <xf numFmtId="176" fontId="6" fillId="0" borderId="5" xfId="0" applyNumberFormat="1" applyFont="1" applyBorder="1" applyAlignment="1">
      <alignment horizontal="center"/>
    </xf>
    <xf numFmtId="176" fontId="2" fillId="0" borderId="5" xfId="0" applyNumberFormat="1" applyFont="1" applyBorder="1" applyAlignment="1">
      <alignment horizontal="center"/>
    </xf>
    <xf numFmtId="4" fontId="5" fillId="0" borderId="4" xfId="0" applyNumberFormat="1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/>
    </xf>
    <xf numFmtId="176" fontId="5" fillId="0" borderId="5" xfId="0" applyNumberFormat="1" applyFont="1" applyFill="1" applyBorder="1" applyAlignment="1">
      <alignment horizontal="center" vertical="center"/>
    </xf>
    <xf numFmtId="176" fontId="4" fillId="0" borderId="6" xfId="0" applyNumberFormat="1" applyFont="1" applyBorder="1" applyAlignment="1">
      <alignment horizontal="center" vertical="center" wrapText="1"/>
    </xf>
    <xf numFmtId="176" fontId="0" fillId="0" borderId="0" xfId="0" applyNumberFormat="1" applyAlignment="1">
      <alignment vertical="center" wrapText="1"/>
    </xf>
    <xf numFmtId="4" fontId="5" fillId="0" borderId="5" xfId="0" applyNumberFormat="1" applyFont="1" applyFill="1" applyBorder="1" applyAlignment="1">
      <alignment horizontal="center" vertical="center"/>
    </xf>
    <xf numFmtId="176" fontId="2" fillId="0" borderId="7" xfId="0" applyNumberFormat="1" applyFont="1" applyBorder="1" applyAlignment="1">
      <alignment horizontal="center"/>
    </xf>
    <xf numFmtId="176" fontId="0" fillId="0" borderId="5" xfId="0" applyNumberForma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2.75"/>
  <sheetData/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55"/>
  <sheetViews>
    <sheetView tabSelected="1" view="pageBreakPreview" zoomScaleNormal="100" workbookViewId="0">
      <pane ySplit="2" topLeftCell="A3" activePane="bottomLeft" state="frozen"/>
      <selection/>
      <selection pane="bottomLeft" activeCell="W138" sqref="W138"/>
    </sheetView>
  </sheetViews>
  <sheetFormatPr defaultColWidth="9" defaultRowHeight="12.75"/>
  <cols>
    <col min="1" max="1" width="4.28571428571429" customWidth="1"/>
    <col min="2" max="2" width="45.4285714285714" customWidth="1"/>
    <col min="3" max="3" width="12.2857142857143" style="3" customWidth="1"/>
    <col min="4" max="4" width="12.4285714285714" style="4" customWidth="1"/>
    <col min="5" max="5" width="15.2857142857143" style="4" customWidth="1"/>
    <col min="6" max="6" width="8" style="4" customWidth="1"/>
    <col min="7" max="7" width="10.2857142857143" style="4" customWidth="1"/>
    <col min="8" max="8" width="8.42857142857143" style="5" customWidth="1"/>
    <col min="9" max="9" width="10.2857142857143" customWidth="1"/>
    <col min="10" max="10" width="8.57142857142857" style="4" customWidth="1"/>
    <col min="11" max="11" width="8.57142857142857" style="5" customWidth="1"/>
    <col min="12" max="12" width="9.14285714285714" style="4"/>
    <col min="13" max="13" width="8" style="4" customWidth="1"/>
    <col min="14" max="14" width="9.57142857142857" style="5" customWidth="1"/>
    <col min="15" max="15" width="8" style="4" customWidth="1"/>
    <col min="16" max="17" width="9.42857142857143" style="4" customWidth="1"/>
    <col min="18" max="18" width="9" style="4" customWidth="1"/>
    <col min="19" max="19" width="9.71428571428571" style="4" customWidth="1"/>
    <col min="20" max="20" width="8.57142857142857" style="6" customWidth="1"/>
    <col min="21" max="21" width="10" style="4" customWidth="1"/>
    <col min="22" max="22" width="9.14285714285714" style="4"/>
    <col min="23" max="23" width="12.8571428571429"/>
  </cols>
  <sheetData>
    <row r="1" ht="32.25" spans="1:21">
      <c r="A1" s="7" t="s">
        <v>0</v>
      </c>
      <c r="B1" s="7"/>
      <c r="C1" s="8"/>
      <c r="D1" s="7"/>
      <c r="E1" s="7"/>
      <c r="F1" s="7"/>
      <c r="G1" s="7"/>
      <c r="H1" s="9"/>
      <c r="I1" s="7"/>
      <c r="J1" s="7"/>
      <c r="K1" s="9"/>
      <c r="L1" s="7"/>
      <c r="M1" s="7"/>
      <c r="N1" s="9"/>
      <c r="O1" s="7"/>
      <c r="P1" s="7"/>
      <c r="Q1" s="7"/>
      <c r="R1" s="7"/>
      <c r="S1" s="7"/>
      <c r="T1" s="9"/>
      <c r="U1" s="7"/>
    </row>
    <row r="2" s="1" customFormat="1" ht="72" customHeight="1" spans="1:22">
      <c r="A2" s="10" t="s">
        <v>1</v>
      </c>
      <c r="B2" s="11" t="s">
        <v>2</v>
      </c>
      <c r="C2" s="12" t="s">
        <v>3</v>
      </c>
      <c r="D2" s="12" t="s">
        <v>4</v>
      </c>
      <c r="E2" s="12" t="s">
        <v>5</v>
      </c>
      <c r="F2" s="12" t="s">
        <v>6</v>
      </c>
      <c r="G2" s="12" t="s">
        <v>7</v>
      </c>
      <c r="H2" s="13" t="s">
        <v>8</v>
      </c>
      <c r="I2" s="11" t="s">
        <v>9</v>
      </c>
      <c r="J2" s="12" t="s">
        <v>10</v>
      </c>
      <c r="K2" s="13" t="s">
        <v>11</v>
      </c>
      <c r="L2" s="12" t="s">
        <v>12</v>
      </c>
      <c r="M2" s="12" t="s">
        <v>13</v>
      </c>
      <c r="N2" s="13" t="s">
        <v>14</v>
      </c>
      <c r="O2" s="12" t="s">
        <v>15</v>
      </c>
      <c r="P2" s="12" t="s">
        <v>16</v>
      </c>
      <c r="Q2" s="12" t="s">
        <v>17</v>
      </c>
      <c r="R2" s="12" t="s">
        <v>18</v>
      </c>
      <c r="S2" s="12" t="s">
        <v>19</v>
      </c>
      <c r="T2" s="13" t="s">
        <v>20</v>
      </c>
      <c r="U2" s="22" t="s">
        <v>21</v>
      </c>
      <c r="V2" s="23"/>
    </row>
    <row r="3" spans="1:21">
      <c r="A3" s="14">
        <v>1</v>
      </c>
      <c r="B3" s="15" t="s">
        <v>22</v>
      </c>
      <c r="C3" s="16">
        <f t="shared" ref="C3:C66" si="0">D3+G3+J3+M3+P3+S3</f>
        <v>283.620719699126</v>
      </c>
      <c r="D3" s="17">
        <f t="shared" ref="D3:D66" si="1">F3*0.33</f>
        <v>207.148369760498</v>
      </c>
      <c r="E3" s="18">
        <v>19396831.62</v>
      </c>
      <c r="F3" s="19">
        <f t="shared" ref="F3:F66" si="2">100*(E3/3090033.7)</f>
        <v>627.72233260757</v>
      </c>
      <c r="G3" s="17">
        <f t="shared" ref="G3:G66" si="3">I3*0.2</f>
        <v>23.3853006681514</v>
      </c>
      <c r="H3" s="20">
        <v>10.5</v>
      </c>
      <c r="I3" s="17">
        <f t="shared" ref="I3:I66" si="4">100*(H3/8.98)</f>
        <v>116.926503340757</v>
      </c>
      <c r="J3" s="17">
        <f t="shared" ref="J3:J66" si="5">L3*0.03</f>
        <v>1.16702355460385</v>
      </c>
      <c r="K3" s="20">
        <v>5.45</v>
      </c>
      <c r="L3" s="17">
        <f t="shared" ref="L3:L66" si="6">100*(K3/14.01)</f>
        <v>38.9007851534618</v>
      </c>
      <c r="M3" s="17">
        <f t="shared" ref="M3:M66" si="7">O3*0.04</f>
        <v>10.1960784313726</v>
      </c>
      <c r="N3" s="21">
        <v>13</v>
      </c>
      <c r="O3" s="17">
        <f t="shared" ref="O3:O66" si="8">100*(N3/5.1)</f>
        <v>254.901960784314</v>
      </c>
      <c r="P3" s="17">
        <f t="shared" ref="P3:P66" si="9">R3*0.28</f>
        <v>28.1463610776035</v>
      </c>
      <c r="Q3" s="21">
        <v>100</v>
      </c>
      <c r="R3" s="17">
        <f t="shared" ref="R3:R66" si="10">100*(Q3/99.48)</f>
        <v>100.522718134298</v>
      </c>
      <c r="S3" s="17">
        <f t="shared" ref="S3:S66" si="11">U3*0.12</f>
        <v>13.5775862068966</v>
      </c>
      <c r="T3" s="24">
        <v>21</v>
      </c>
      <c r="U3" s="25">
        <f t="shared" ref="U3:U66" si="12">100*(T3/18.56)</f>
        <v>113.146551724138</v>
      </c>
    </row>
    <row r="4" spans="1:21">
      <c r="A4" s="14">
        <v>2</v>
      </c>
      <c r="B4" s="15" t="s">
        <v>23</v>
      </c>
      <c r="C4" s="16">
        <f t="shared" si="0"/>
        <v>276.857681738519</v>
      </c>
      <c r="D4" s="17">
        <f t="shared" si="1"/>
        <v>185.766644146955</v>
      </c>
      <c r="E4" s="18">
        <v>17394702.75</v>
      </c>
      <c r="F4" s="19">
        <f t="shared" si="2"/>
        <v>562.929224687744</v>
      </c>
      <c r="G4" s="17">
        <f t="shared" si="3"/>
        <v>18.9309576837416</v>
      </c>
      <c r="H4" s="20">
        <v>8.5</v>
      </c>
      <c r="I4" s="17">
        <f t="shared" si="4"/>
        <v>94.6547884187082</v>
      </c>
      <c r="J4" s="17">
        <f t="shared" si="5"/>
        <v>2.74089935760171</v>
      </c>
      <c r="K4" s="20">
        <v>12.8</v>
      </c>
      <c r="L4" s="17">
        <f t="shared" si="6"/>
        <v>91.3633119200571</v>
      </c>
      <c r="M4" s="17">
        <f t="shared" si="7"/>
        <v>14.1176470588235</v>
      </c>
      <c r="N4" s="21">
        <v>18</v>
      </c>
      <c r="O4" s="17">
        <f t="shared" si="8"/>
        <v>352.941176470588</v>
      </c>
      <c r="P4" s="17">
        <f t="shared" si="9"/>
        <v>28.1463610776035</v>
      </c>
      <c r="Q4" s="21">
        <v>100</v>
      </c>
      <c r="R4" s="17">
        <f t="shared" si="10"/>
        <v>100.522718134298</v>
      </c>
      <c r="S4" s="17">
        <f t="shared" si="11"/>
        <v>27.1551724137931</v>
      </c>
      <c r="T4" s="24">
        <v>42</v>
      </c>
      <c r="U4" s="25">
        <f t="shared" si="12"/>
        <v>226.293103448276</v>
      </c>
    </row>
    <row r="5" spans="1:21">
      <c r="A5" s="14">
        <v>3</v>
      </c>
      <c r="B5" s="15" t="s">
        <v>24</v>
      </c>
      <c r="C5" s="16">
        <f t="shared" si="0"/>
        <v>256.856118697155</v>
      </c>
      <c r="D5" s="17">
        <f t="shared" si="1"/>
        <v>110.369908949537</v>
      </c>
      <c r="E5" s="18">
        <v>10334749.64</v>
      </c>
      <c r="F5" s="19">
        <f t="shared" si="2"/>
        <v>334.454269544051</v>
      </c>
      <c r="G5" s="17">
        <f t="shared" si="3"/>
        <v>52.3385300668151</v>
      </c>
      <c r="H5" s="20">
        <v>23.5</v>
      </c>
      <c r="I5" s="17">
        <f t="shared" si="4"/>
        <v>261.692650334076</v>
      </c>
      <c r="J5" s="17">
        <f t="shared" si="5"/>
        <v>3.20128479657388</v>
      </c>
      <c r="K5" s="20">
        <v>14.95</v>
      </c>
      <c r="L5" s="17">
        <f t="shared" si="6"/>
        <v>106.709493219129</v>
      </c>
      <c r="M5" s="17">
        <f t="shared" si="7"/>
        <v>7.84313725490196</v>
      </c>
      <c r="N5" s="21">
        <v>10</v>
      </c>
      <c r="O5" s="17">
        <f t="shared" si="8"/>
        <v>196.078431372549</v>
      </c>
      <c r="P5" s="17">
        <f t="shared" si="9"/>
        <v>28.1463610776035</v>
      </c>
      <c r="Q5" s="21">
        <v>100</v>
      </c>
      <c r="R5" s="17">
        <f t="shared" si="10"/>
        <v>100.522718134298</v>
      </c>
      <c r="S5" s="17">
        <f t="shared" si="11"/>
        <v>54.9568965517241</v>
      </c>
      <c r="T5" s="24">
        <v>85</v>
      </c>
      <c r="U5" s="25">
        <f t="shared" si="12"/>
        <v>457.974137931035</v>
      </c>
    </row>
    <row r="6" spans="1:21">
      <c r="A6" s="14">
        <v>4</v>
      </c>
      <c r="B6" s="15" t="s">
        <v>25</v>
      </c>
      <c r="C6" s="16">
        <f t="shared" si="0"/>
        <v>243.085921087796</v>
      </c>
      <c r="D6" s="17">
        <f t="shared" si="1"/>
        <v>144.287507621681</v>
      </c>
      <c r="E6" s="18">
        <v>13510704.88</v>
      </c>
      <c r="F6" s="19">
        <f t="shared" si="2"/>
        <v>437.23487158085</v>
      </c>
      <c r="G6" s="17">
        <f t="shared" si="3"/>
        <v>40.0890868596882</v>
      </c>
      <c r="H6" s="20">
        <v>18</v>
      </c>
      <c r="I6" s="17">
        <f t="shared" si="4"/>
        <v>200.445434298441</v>
      </c>
      <c r="J6" s="17">
        <f t="shared" si="5"/>
        <v>2.45610278372591</v>
      </c>
      <c r="K6" s="20">
        <v>11.47</v>
      </c>
      <c r="L6" s="17">
        <f t="shared" si="6"/>
        <v>81.8700927908637</v>
      </c>
      <c r="M6" s="17">
        <f t="shared" si="7"/>
        <v>9.35686274509804</v>
      </c>
      <c r="N6" s="21">
        <v>11.93</v>
      </c>
      <c r="O6" s="17">
        <f t="shared" si="8"/>
        <v>233.921568627451</v>
      </c>
      <c r="P6" s="17">
        <f t="shared" si="9"/>
        <v>28.1463610776035</v>
      </c>
      <c r="Q6" s="21">
        <v>100</v>
      </c>
      <c r="R6" s="17">
        <f t="shared" si="10"/>
        <v>100.522718134298</v>
      </c>
      <c r="S6" s="17">
        <f t="shared" si="11"/>
        <v>18.75</v>
      </c>
      <c r="T6" s="24">
        <v>29</v>
      </c>
      <c r="U6" s="25">
        <f t="shared" si="12"/>
        <v>156.25</v>
      </c>
    </row>
    <row r="7" spans="1:21">
      <c r="A7" s="14">
        <v>5</v>
      </c>
      <c r="B7" s="15" t="s">
        <v>26</v>
      </c>
      <c r="C7" s="16">
        <f t="shared" si="0"/>
        <v>230.080148682077</v>
      </c>
      <c r="D7" s="17">
        <f t="shared" si="1"/>
        <v>95.1853790494259</v>
      </c>
      <c r="E7" s="18">
        <v>8912909.97</v>
      </c>
      <c r="F7" s="19">
        <f t="shared" si="2"/>
        <v>288.440542574018</v>
      </c>
      <c r="G7" s="17">
        <f t="shared" si="3"/>
        <v>41.2026726057906</v>
      </c>
      <c r="H7" s="20">
        <v>18.5</v>
      </c>
      <c r="I7" s="17">
        <f t="shared" si="4"/>
        <v>206.013363028953</v>
      </c>
      <c r="J7" s="17">
        <f t="shared" si="5"/>
        <v>1.86081370449679</v>
      </c>
      <c r="K7" s="20">
        <v>8.69</v>
      </c>
      <c r="L7" s="17">
        <f t="shared" si="6"/>
        <v>62.0271234832263</v>
      </c>
      <c r="M7" s="17">
        <f t="shared" si="7"/>
        <v>11.9607843137255</v>
      </c>
      <c r="N7" s="21">
        <v>15.25</v>
      </c>
      <c r="O7" s="17">
        <f t="shared" si="8"/>
        <v>299.019607843137</v>
      </c>
      <c r="P7" s="17">
        <f t="shared" si="9"/>
        <v>28.1463610776035</v>
      </c>
      <c r="Q7" s="21">
        <v>100</v>
      </c>
      <c r="R7" s="17">
        <f t="shared" si="10"/>
        <v>100.522718134298</v>
      </c>
      <c r="S7" s="17">
        <f t="shared" si="11"/>
        <v>51.7241379310345</v>
      </c>
      <c r="T7" s="24">
        <v>80</v>
      </c>
      <c r="U7" s="25">
        <f t="shared" si="12"/>
        <v>431.034482758621</v>
      </c>
    </row>
    <row r="8" spans="1:21">
      <c r="A8" s="14">
        <v>6</v>
      </c>
      <c r="B8" s="15" t="s">
        <v>27</v>
      </c>
      <c r="C8" s="16">
        <f t="shared" si="0"/>
        <v>224.794223485515</v>
      </c>
      <c r="D8" s="17">
        <f t="shared" si="1"/>
        <v>161.449878213302</v>
      </c>
      <c r="E8" s="18">
        <v>15117744.38</v>
      </c>
      <c r="F8" s="19">
        <f t="shared" si="2"/>
        <v>489.242055191825</v>
      </c>
      <c r="G8" s="17">
        <f t="shared" si="3"/>
        <v>11.1358574610245</v>
      </c>
      <c r="H8" s="20">
        <v>5</v>
      </c>
      <c r="I8" s="17">
        <f t="shared" si="4"/>
        <v>55.6792873051225</v>
      </c>
      <c r="J8" s="17">
        <f t="shared" si="5"/>
        <v>2.31263383297644</v>
      </c>
      <c r="K8" s="20">
        <v>10.8</v>
      </c>
      <c r="L8" s="17">
        <f t="shared" si="6"/>
        <v>77.0877944325482</v>
      </c>
      <c r="M8" s="17">
        <f t="shared" si="7"/>
        <v>2.35294117647059</v>
      </c>
      <c r="N8" s="21">
        <v>3</v>
      </c>
      <c r="O8" s="17">
        <f t="shared" si="8"/>
        <v>58.8235294117647</v>
      </c>
      <c r="P8" s="17">
        <f t="shared" si="9"/>
        <v>28.1463610776035</v>
      </c>
      <c r="Q8" s="21">
        <v>100</v>
      </c>
      <c r="R8" s="17">
        <f t="shared" si="10"/>
        <v>100.522718134298</v>
      </c>
      <c r="S8" s="17">
        <f t="shared" si="11"/>
        <v>19.3965517241379</v>
      </c>
      <c r="T8" s="24">
        <v>30</v>
      </c>
      <c r="U8" s="25">
        <f t="shared" si="12"/>
        <v>161.637931034483</v>
      </c>
    </row>
    <row r="9" spans="1:21">
      <c r="A9" s="14">
        <v>7</v>
      </c>
      <c r="B9" s="15" t="s">
        <v>28</v>
      </c>
      <c r="C9" s="16">
        <f t="shared" si="0"/>
        <v>221.239248189369</v>
      </c>
      <c r="D9" s="17">
        <f t="shared" si="1"/>
        <v>101.867310427715</v>
      </c>
      <c r="E9" s="18">
        <v>9538588.55</v>
      </c>
      <c r="F9" s="19">
        <f t="shared" si="2"/>
        <v>308.688819477924</v>
      </c>
      <c r="G9" s="17">
        <f t="shared" si="3"/>
        <v>55.6792873051225</v>
      </c>
      <c r="H9" s="20">
        <v>25</v>
      </c>
      <c r="I9" s="17">
        <f t="shared" si="4"/>
        <v>278.396436525612</v>
      </c>
      <c r="J9" s="17">
        <f t="shared" si="5"/>
        <v>3.27194860813704</v>
      </c>
      <c r="K9" s="20">
        <v>15.28</v>
      </c>
      <c r="L9" s="17">
        <f t="shared" si="6"/>
        <v>109.064953604568</v>
      </c>
      <c r="M9" s="17">
        <f t="shared" si="7"/>
        <v>7.05882352941177</v>
      </c>
      <c r="N9" s="21">
        <v>9</v>
      </c>
      <c r="O9" s="17">
        <f t="shared" si="8"/>
        <v>176.470588235294</v>
      </c>
      <c r="P9" s="17">
        <f t="shared" si="9"/>
        <v>28.1463610776035</v>
      </c>
      <c r="Q9" s="21">
        <v>100</v>
      </c>
      <c r="R9" s="17">
        <f t="shared" si="10"/>
        <v>100.522718134298</v>
      </c>
      <c r="S9" s="17">
        <f t="shared" si="11"/>
        <v>25.2155172413793</v>
      </c>
      <c r="T9" s="24">
        <v>39</v>
      </c>
      <c r="U9" s="25">
        <f t="shared" si="12"/>
        <v>210.129310344828</v>
      </c>
    </row>
    <row r="10" spans="1:21">
      <c r="A10" s="14">
        <v>8</v>
      </c>
      <c r="B10" s="15" t="s">
        <v>29</v>
      </c>
      <c r="C10" s="16">
        <f t="shared" si="0"/>
        <v>216.231043486764</v>
      </c>
      <c r="D10" s="17">
        <f t="shared" si="1"/>
        <v>98.9018877981816</v>
      </c>
      <c r="E10" s="18">
        <v>9260914.13</v>
      </c>
      <c r="F10" s="19">
        <f t="shared" si="2"/>
        <v>299.70269029752</v>
      </c>
      <c r="G10" s="17">
        <f t="shared" si="3"/>
        <v>48.9977728285078</v>
      </c>
      <c r="H10" s="20">
        <v>22</v>
      </c>
      <c r="I10" s="17">
        <f t="shared" si="4"/>
        <v>244.988864142539</v>
      </c>
      <c r="J10" s="17">
        <f t="shared" si="5"/>
        <v>2.38329764453961</v>
      </c>
      <c r="K10" s="20">
        <v>11.13</v>
      </c>
      <c r="L10" s="17">
        <f t="shared" si="6"/>
        <v>79.4432548179872</v>
      </c>
      <c r="M10" s="17">
        <f t="shared" si="7"/>
        <v>10</v>
      </c>
      <c r="N10" s="21">
        <v>12.75</v>
      </c>
      <c r="O10" s="17">
        <f t="shared" si="8"/>
        <v>250</v>
      </c>
      <c r="P10" s="17">
        <f t="shared" si="9"/>
        <v>28.1463610776035</v>
      </c>
      <c r="Q10" s="21">
        <v>100</v>
      </c>
      <c r="R10" s="17">
        <f t="shared" si="10"/>
        <v>100.522718134298</v>
      </c>
      <c r="S10" s="17">
        <f t="shared" si="11"/>
        <v>27.801724137931</v>
      </c>
      <c r="T10" s="24">
        <v>43</v>
      </c>
      <c r="U10" s="25">
        <f t="shared" si="12"/>
        <v>231.681034482759</v>
      </c>
    </row>
    <row r="11" spans="1:21">
      <c r="A11" s="14">
        <v>9</v>
      </c>
      <c r="B11" s="15" t="s">
        <v>30</v>
      </c>
      <c r="C11" s="16">
        <f t="shared" si="0"/>
        <v>202.635480595575</v>
      </c>
      <c r="D11" s="17">
        <f t="shared" si="1"/>
        <v>77.5917487631284</v>
      </c>
      <c r="E11" s="18">
        <v>7265488.44</v>
      </c>
      <c r="F11" s="19">
        <f t="shared" si="2"/>
        <v>235.126511403419</v>
      </c>
      <c r="G11" s="17">
        <f t="shared" si="3"/>
        <v>46.7706013363029</v>
      </c>
      <c r="H11" s="20">
        <v>21</v>
      </c>
      <c r="I11" s="17">
        <f t="shared" si="4"/>
        <v>233.853006681514</v>
      </c>
      <c r="J11" s="17">
        <f t="shared" si="5"/>
        <v>2.45182012847966</v>
      </c>
      <c r="K11" s="20">
        <v>11.45</v>
      </c>
      <c r="L11" s="17">
        <f t="shared" si="6"/>
        <v>81.7273376159886</v>
      </c>
      <c r="M11" s="17">
        <f t="shared" si="7"/>
        <v>8.23529411764706</v>
      </c>
      <c r="N11" s="21">
        <v>10.5</v>
      </c>
      <c r="O11" s="17">
        <f t="shared" si="8"/>
        <v>205.882352941176</v>
      </c>
      <c r="P11" s="17">
        <f t="shared" si="9"/>
        <v>28.1463610776035</v>
      </c>
      <c r="Q11" s="21">
        <v>100</v>
      </c>
      <c r="R11" s="17">
        <f t="shared" si="10"/>
        <v>100.522718134298</v>
      </c>
      <c r="S11" s="17">
        <f t="shared" si="11"/>
        <v>39.4396551724138</v>
      </c>
      <c r="T11" s="24">
        <v>61</v>
      </c>
      <c r="U11" s="25">
        <f t="shared" si="12"/>
        <v>328.663793103448</v>
      </c>
    </row>
    <row r="12" spans="1:21">
      <c r="A12" s="14">
        <v>10</v>
      </c>
      <c r="B12" s="15" t="s">
        <v>31</v>
      </c>
      <c r="C12" s="16">
        <f t="shared" si="0"/>
        <v>186.893134886722</v>
      </c>
      <c r="D12" s="17">
        <f t="shared" si="1"/>
        <v>104.73627073064</v>
      </c>
      <c r="E12" s="18">
        <v>9807230.49</v>
      </c>
      <c r="F12" s="19">
        <f t="shared" si="2"/>
        <v>317.382638577696</v>
      </c>
      <c r="G12" s="17">
        <f t="shared" si="3"/>
        <v>30.0668151447661</v>
      </c>
      <c r="H12" s="20">
        <v>13.5</v>
      </c>
      <c r="I12" s="17">
        <f t="shared" si="4"/>
        <v>150.334075723831</v>
      </c>
      <c r="J12" s="17">
        <f t="shared" si="5"/>
        <v>2.58672376873662</v>
      </c>
      <c r="K12" s="20">
        <v>12.08</v>
      </c>
      <c r="L12" s="17">
        <f t="shared" si="6"/>
        <v>86.2241256245539</v>
      </c>
      <c r="M12" s="17">
        <f t="shared" si="7"/>
        <v>6.48627450980392</v>
      </c>
      <c r="N12" s="21">
        <v>8.27</v>
      </c>
      <c r="O12" s="17">
        <f t="shared" si="8"/>
        <v>162.156862745098</v>
      </c>
      <c r="P12" s="17">
        <f t="shared" si="9"/>
        <v>28.1463610776035</v>
      </c>
      <c r="Q12" s="21">
        <v>100</v>
      </c>
      <c r="R12" s="17">
        <f t="shared" si="10"/>
        <v>100.522718134298</v>
      </c>
      <c r="S12" s="17">
        <f t="shared" si="11"/>
        <v>14.8706896551724</v>
      </c>
      <c r="T12" s="24">
        <v>23</v>
      </c>
      <c r="U12" s="25">
        <f t="shared" si="12"/>
        <v>123.922413793103</v>
      </c>
    </row>
    <row r="13" spans="1:21">
      <c r="A13" s="14">
        <v>11</v>
      </c>
      <c r="B13" s="15" t="s">
        <v>32</v>
      </c>
      <c r="C13" s="16">
        <f t="shared" si="0"/>
        <v>183.000417966316</v>
      </c>
      <c r="D13" s="17">
        <f t="shared" si="1"/>
        <v>72.1253867878528</v>
      </c>
      <c r="E13" s="18">
        <v>6753632.6</v>
      </c>
      <c r="F13" s="19">
        <f t="shared" si="2"/>
        <v>218.561778145009</v>
      </c>
      <c r="G13" s="17">
        <f t="shared" si="3"/>
        <v>50.1113585746103</v>
      </c>
      <c r="H13" s="20">
        <v>22.5</v>
      </c>
      <c r="I13" s="17">
        <f t="shared" si="4"/>
        <v>250.556792873051</v>
      </c>
      <c r="J13" s="17">
        <f t="shared" si="5"/>
        <v>3.52248394004283</v>
      </c>
      <c r="K13" s="20">
        <v>16.45</v>
      </c>
      <c r="L13" s="17">
        <f t="shared" si="6"/>
        <v>117.416131334761</v>
      </c>
      <c r="M13" s="17">
        <f t="shared" si="7"/>
        <v>0</v>
      </c>
      <c r="N13" s="21">
        <v>0</v>
      </c>
      <c r="O13" s="17">
        <f t="shared" si="8"/>
        <v>0</v>
      </c>
      <c r="P13" s="17">
        <f t="shared" si="9"/>
        <v>28.1463610776035</v>
      </c>
      <c r="Q13" s="21">
        <v>100</v>
      </c>
      <c r="R13" s="17">
        <f t="shared" si="10"/>
        <v>100.522718134298</v>
      </c>
      <c r="S13" s="17">
        <f t="shared" si="11"/>
        <v>29.0948275862069</v>
      </c>
      <c r="T13" s="24">
        <v>45</v>
      </c>
      <c r="U13" s="25">
        <f t="shared" si="12"/>
        <v>242.456896551724</v>
      </c>
    </row>
    <row r="14" spans="1:21">
      <c r="A14" s="14">
        <v>12</v>
      </c>
      <c r="B14" s="15" t="s">
        <v>33</v>
      </c>
      <c r="C14" s="16">
        <f t="shared" si="0"/>
        <v>176.432403292409</v>
      </c>
      <c r="D14" s="17">
        <f t="shared" si="1"/>
        <v>95.0939632114692</v>
      </c>
      <c r="E14" s="18">
        <v>8904350.03</v>
      </c>
      <c r="F14" s="19">
        <f t="shared" si="2"/>
        <v>288.16352488324</v>
      </c>
      <c r="G14" s="17">
        <f t="shared" si="3"/>
        <v>28.9532293986637</v>
      </c>
      <c r="H14" s="20">
        <v>13</v>
      </c>
      <c r="I14" s="17">
        <f t="shared" si="4"/>
        <v>144.766146993319</v>
      </c>
      <c r="J14" s="17">
        <f t="shared" si="5"/>
        <v>3.05139186295503</v>
      </c>
      <c r="K14" s="20">
        <v>14.25</v>
      </c>
      <c r="L14" s="17">
        <f t="shared" si="6"/>
        <v>101.713062098501</v>
      </c>
      <c r="M14" s="17">
        <f t="shared" si="7"/>
        <v>10.1960784313726</v>
      </c>
      <c r="N14" s="21">
        <v>13</v>
      </c>
      <c r="O14" s="17">
        <f t="shared" si="8"/>
        <v>254.901960784314</v>
      </c>
      <c r="P14" s="17">
        <f t="shared" si="9"/>
        <v>28.1463610776035</v>
      </c>
      <c r="Q14" s="21">
        <v>100</v>
      </c>
      <c r="R14" s="17">
        <f t="shared" si="10"/>
        <v>100.522718134298</v>
      </c>
      <c r="S14" s="17">
        <f t="shared" si="11"/>
        <v>10.9913793103448</v>
      </c>
      <c r="T14" s="24">
        <v>17</v>
      </c>
      <c r="U14" s="25">
        <f t="shared" si="12"/>
        <v>91.5948275862069</v>
      </c>
    </row>
    <row r="15" spans="1:21">
      <c r="A15" s="14">
        <v>13</v>
      </c>
      <c r="B15" s="15" t="s">
        <v>34</v>
      </c>
      <c r="C15" s="16">
        <f t="shared" si="0"/>
        <v>175.869183506814</v>
      </c>
      <c r="D15" s="17">
        <f t="shared" si="1"/>
        <v>84.5658728382153</v>
      </c>
      <c r="E15" s="18">
        <v>7918527.18</v>
      </c>
      <c r="F15" s="19">
        <f t="shared" si="2"/>
        <v>256.260220721865</v>
      </c>
      <c r="G15" s="17">
        <f t="shared" si="3"/>
        <v>25.6124721603563</v>
      </c>
      <c r="H15" s="20">
        <v>11.5</v>
      </c>
      <c r="I15" s="17">
        <f t="shared" si="4"/>
        <v>128.062360801782</v>
      </c>
      <c r="J15" s="17">
        <f t="shared" si="5"/>
        <v>3.19271948608137</v>
      </c>
      <c r="K15" s="20">
        <v>14.91</v>
      </c>
      <c r="L15" s="17">
        <f t="shared" si="6"/>
        <v>106.423982869379</v>
      </c>
      <c r="M15" s="17">
        <f t="shared" si="7"/>
        <v>7.84313725490196</v>
      </c>
      <c r="N15" s="21">
        <v>10</v>
      </c>
      <c r="O15" s="17">
        <f t="shared" si="8"/>
        <v>196.078431372549</v>
      </c>
      <c r="P15" s="17">
        <f t="shared" si="9"/>
        <v>28.1463610776035</v>
      </c>
      <c r="Q15" s="21">
        <v>100</v>
      </c>
      <c r="R15" s="17">
        <f t="shared" si="10"/>
        <v>100.522718134298</v>
      </c>
      <c r="S15" s="17">
        <f t="shared" si="11"/>
        <v>26.5086206896552</v>
      </c>
      <c r="T15" s="24">
        <v>41</v>
      </c>
      <c r="U15" s="25">
        <f t="shared" si="12"/>
        <v>220.905172413793</v>
      </c>
    </row>
    <row r="16" spans="1:21">
      <c r="A16" s="14">
        <v>14</v>
      </c>
      <c r="B16" s="15" t="s">
        <v>35</v>
      </c>
      <c r="C16" s="16">
        <f t="shared" si="0"/>
        <v>173.336567424701</v>
      </c>
      <c r="D16" s="17">
        <f t="shared" si="1"/>
        <v>55.4105981109526</v>
      </c>
      <c r="E16" s="18">
        <v>5188503.5</v>
      </c>
      <c r="F16" s="19">
        <f t="shared" si="2"/>
        <v>167.910903366523</v>
      </c>
      <c r="G16" s="17">
        <f t="shared" si="3"/>
        <v>35.6347438752784</v>
      </c>
      <c r="H16" s="20">
        <v>16</v>
      </c>
      <c r="I16" s="17">
        <f t="shared" si="4"/>
        <v>178.173719376392</v>
      </c>
      <c r="J16" s="17">
        <f t="shared" si="5"/>
        <v>3.12633832976445</v>
      </c>
      <c r="K16" s="20">
        <v>14.6</v>
      </c>
      <c r="L16" s="17">
        <f t="shared" si="6"/>
        <v>104.211277658815</v>
      </c>
      <c r="M16" s="17">
        <f t="shared" si="7"/>
        <v>9.63921568627451</v>
      </c>
      <c r="N16" s="21">
        <v>12.29</v>
      </c>
      <c r="O16" s="17">
        <f t="shared" si="8"/>
        <v>240.980392156863</v>
      </c>
      <c r="P16" s="17">
        <f t="shared" si="9"/>
        <v>28.1463610776035</v>
      </c>
      <c r="Q16" s="21">
        <v>100</v>
      </c>
      <c r="R16" s="17">
        <f t="shared" si="10"/>
        <v>100.522718134298</v>
      </c>
      <c r="S16" s="17">
        <f t="shared" si="11"/>
        <v>41.3793103448276</v>
      </c>
      <c r="T16" s="24">
        <v>64</v>
      </c>
      <c r="U16" s="25">
        <f t="shared" si="12"/>
        <v>344.827586206897</v>
      </c>
    </row>
    <row r="17" spans="1:21">
      <c r="A17" s="14">
        <v>15</v>
      </c>
      <c r="B17" s="15" t="s">
        <v>36</v>
      </c>
      <c r="C17" s="16">
        <f t="shared" si="0"/>
        <v>167.270260058599</v>
      </c>
      <c r="D17" s="17">
        <f t="shared" si="1"/>
        <v>105.687466026665</v>
      </c>
      <c r="E17" s="18">
        <v>9896297.93</v>
      </c>
      <c r="F17" s="19">
        <f t="shared" si="2"/>
        <v>320.265048565652</v>
      </c>
      <c r="G17" s="17">
        <f t="shared" si="3"/>
        <v>14.4766146993319</v>
      </c>
      <c r="H17" s="20">
        <v>6.5</v>
      </c>
      <c r="I17" s="17">
        <f t="shared" si="4"/>
        <v>72.3830734966593</v>
      </c>
      <c r="J17" s="17">
        <f t="shared" si="5"/>
        <v>1.9271948608137</v>
      </c>
      <c r="K17" s="20">
        <v>9</v>
      </c>
      <c r="L17" s="17">
        <f t="shared" si="6"/>
        <v>64.2398286937901</v>
      </c>
      <c r="M17" s="17">
        <f t="shared" si="7"/>
        <v>8.62745098039216</v>
      </c>
      <c r="N17" s="21">
        <v>11</v>
      </c>
      <c r="O17" s="17">
        <f t="shared" si="8"/>
        <v>215.686274509804</v>
      </c>
      <c r="P17" s="17">
        <f t="shared" si="9"/>
        <v>28.1463610776035</v>
      </c>
      <c r="Q17" s="21">
        <v>100</v>
      </c>
      <c r="R17" s="17">
        <f t="shared" si="10"/>
        <v>100.522718134298</v>
      </c>
      <c r="S17" s="17">
        <f t="shared" si="11"/>
        <v>8.4051724137931</v>
      </c>
      <c r="T17" s="24">
        <v>13</v>
      </c>
      <c r="U17" s="25">
        <f t="shared" si="12"/>
        <v>70.0431034482759</v>
      </c>
    </row>
    <row r="18" spans="1:21">
      <c r="A18" s="14">
        <v>16</v>
      </c>
      <c r="B18" s="15" t="s">
        <v>37</v>
      </c>
      <c r="C18" s="16">
        <f t="shared" si="0"/>
        <v>166.215339320232</v>
      </c>
      <c r="D18" s="17">
        <f t="shared" si="1"/>
        <v>72.3281771587151</v>
      </c>
      <c r="E18" s="18">
        <v>6772621.36</v>
      </c>
      <c r="F18" s="19">
        <f t="shared" si="2"/>
        <v>219.176294420349</v>
      </c>
      <c r="G18" s="17">
        <f t="shared" si="3"/>
        <v>28.9532293986637</v>
      </c>
      <c r="H18" s="20">
        <v>13</v>
      </c>
      <c r="I18" s="17">
        <f t="shared" si="4"/>
        <v>144.766146993319</v>
      </c>
      <c r="J18" s="17">
        <f t="shared" si="5"/>
        <v>3.41113490364026</v>
      </c>
      <c r="K18" s="20">
        <v>15.93</v>
      </c>
      <c r="L18" s="17">
        <f t="shared" si="6"/>
        <v>113.704496788009</v>
      </c>
      <c r="M18" s="17">
        <f t="shared" si="7"/>
        <v>13.3333333333333</v>
      </c>
      <c r="N18" s="21">
        <v>17</v>
      </c>
      <c r="O18" s="17">
        <f t="shared" si="8"/>
        <v>333.333333333333</v>
      </c>
      <c r="P18" s="17">
        <f t="shared" si="9"/>
        <v>28.1463610776035</v>
      </c>
      <c r="Q18" s="21">
        <v>100</v>
      </c>
      <c r="R18" s="17">
        <f t="shared" si="10"/>
        <v>100.522718134298</v>
      </c>
      <c r="S18" s="17">
        <f t="shared" si="11"/>
        <v>20.0431034482759</v>
      </c>
      <c r="T18" s="24">
        <v>31</v>
      </c>
      <c r="U18" s="25">
        <f t="shared" si="12"/>
        <v>167.025862068966</v>
      </c>
    </row>
    <row r="19" spans="1:21">
      <c r="A19" s="14">
        <v>17</v>
      </c>
      <c r="B19" s="15" t="s">
        <v>38</v>
      </c>
      <c r="C19" s="16">
        <f t="shared" si="0"/>
        <v>163.998769960615</v>
      </c>
      <c r="D19" s="17">
        <f t="shared" si="1"/>
        <v>87.0291492354922</v>
      </c>
      <c r="E19" s="18">
        <v>8149181.94</v>
      </c>
      <c r="F19" s="19">
        <f t="shared" si="2"/>
        <v>263.724694653007</v>
      </c>
      <c r="G19" s="17">
        <f t="shared" si="3"/>
        <v>17.8173719376392</v>
      </c>
      <c r="H19" s="20">
        <v>8</v>
      </c>
      <c r="I19" s="17">
        <f t="shared" si="4"/>
        <v>89.086859688196</v>
      </c>
      <c r="J19" s="17">
        <f t="shared" si="5"/>
        <v>2.4475374732334</v>
      </c>
      <c r="K19" s="20">
        <v>11.43</v>
      </c>
      <c r="L19" s="17">
        <f t="shared" si="6"/>
        <v>81.5845824411135</v>
      </c>
      <c r="M19" s="17">
        <f t="shared" si="7"/>
        <v>10.4549019607843</v>
      </c>
      <c r="N19" s="21">
        <v>13.33</v>
      </c>
      <c r="O19" s="17">
        <f t="shared" si="8"/>
        <v>261.372549019608</v>
      </c>
      <c r="P19" s="17">
        <f t="shared" si="9"/>
        <v>28.1463610776035</v>
      </c>
      <c r="Q19" s="21">
        <v>100</v>
      </c>
      <c r="R19" s="17">
        <f t="shared" si="10"/>
        <v>100.522718134298</v>
      </c>
      <c r="S19" s="17">
        <f t="shared" si="11"/>
        <v>18.1034482758621</v>
      </c>
      <c r="T19" s="24">
        <v>28</v>
      </c>
      <c r="U19" s="25">
        <f t="shared" si="12"/>
        <v>150.862068965517</v>
      </c>
    </row>
    <row r="20" spans="1:21">
      <c r="A20" s="14">
        <v>18</v>
      </c>
      <c r="B20" s="15" t="s">
        <v>39</v>
      </c>
      <c r="C20" s="16">
        <f t="shared" si="0"/>
        <v>155.228221169212</v>
      </c>
      <c r="D20" s="17">
        <f t="shared" si="1"/>
        <v>76.5916977669208</v>
      </c>
      <c r="E20" s="18">
        <v>7171846.28</v>
      </c>
      <c r="F20" s="19">
        <f t="shared" si="2"/>
        <v>232.096053839154</v>
      </c>
      <c r="G20" s="17">
        <f t="shared" si="3"/>
        <v>14.4766146993319</v>
      </c>
      <c r="H20" s="20">
        <v>6.5</v>
      </c>
      <c r="I20" s="17">
        <f t="shared" si="4"/>
        <v>72.3830734966593</v>
      </c>
      <c r="J20" s="17">
        <f t="shared" si="5"/>
        <v>2.72162740899358</v>
      </c>
      <c r="K20" s="20">
        <v>12.71</v>
      </c>
      <c r="L20" s="17">
        <f t="shared" si="6"/>
        <v>90.7209136331192</v>
      </c>
      <c r="M20" s="17">
        <f t="shared" si="7"/>
        <v>5.49019607843137</v>
      </c>
      <c r="N20" s="21">
        <v>7</v>
      </c>
      <c r="O20" s="17">
        <f t="shared" si="8"/>
        <v>137.254901960784</v>
      </c>
      <c r="P20" s="17">
        <f t="shared" si="9"/>
        <v>28.1463610776035</v>
      </c>
      <c r="Q20" s="21">
        <v>100</v>
      </c>
      <c r="R20" s="17">
        <f t="shared" si="10"/>
        <v>100.522718134298</v>
      </c>
      <c r="S20" s="17">
        <f t="shared" si="11"/>
        <v>27.801724137931</v>
      </c>
      <c r="T20" s="24">
        <v>43</v>
      </c>
      <c r="U20" s="25">
        <f t="shared" si="12"/>
        <v>231.681034482759</v>
      </c>
    </row>
    <row r="21" spans="1:21">
      <c r="A21" s="14">
        <v>19</v>
      </c>
      <c r="B21" s="15" t="s">
        <v>40</v>
      </c>
      <c r="C21" s="16">
        <f t="shared" si="0"/>
        <v>154.313690099463</v>
      </c>
      <c r="D21" s="17">
        <f t="shared" si="1"/>
        <v>75.1313592469882</v>
      </c>
      <c r="E21" s="18">
        <v>7035104</v>
      </c>
      <c r="F21" s="19">
        <f t="shared" si="2"/>
        <v>227.670785596934</v>
      </c>
      <c r="G21" s="17">
        <f t="shared" si="3"/>
        <v>34.5211581291759</v>
      </c>
      <c r="H21" s="20">
        <v>15.5</v>
      </c>
      <c r="I21" s="17">
        <f t="shared" si="4"/>
        <v>172.60579064588</v>
      </c>
      <c r="J21" s="17">
        <f t="shared" si="5"/>
        <v>3.03854389721627</v>
      </c>
      <c r="K21" s="20">
        <v>14.19</v>
      </c>
      <c r="L21" s="17">
        <f t="shared" si="6"/>
        <v>101.284796573876</v>
      </c>
      <c r="M21" s="17">
        <f t="shared" si="7"/>
        <v>5.71764705882353</v>
      </c>
      <c r="N21" s="21">
        <v>7.29</v>
      </c>
      <c r="O21" s="17">
        <f t="shared" si="8"/>
        <v>142.941176470588</v>
      </c>
      <c r="P21" s="17">
        <f t="shared" si="9"/>
        <v>28.1463610776035</v>
      </c>
      <c r="Q21" s="21">
        <v>100</v>
      </c>
      <c r="R21" s="17">
        <f t="shared" si="10"/>
        <v>100.522718134298</v>
      </c>
      <c r="S21" s="17">
        <f t="shared" si="11"/>
        <v>7.75862068965517</v>
      </c>
      <c r="T21" s="24">
        <v>12</v>
      </c>
      <c r="U21" s="25">
        <f t="shared" si="12"/>
        <v>64.6551724137931</v>
      </c>
    </row>
    <row r="22" spans="1:21">
      <c r="A22" s="14">
        <v>20</v>
      </c>
      <c r="B22" s="15" t="s">
        <v>41</v>
      </c>
      <c r="C22" s="16">
        <f t="shared" si="0"/>
        <v>150.911140368547</v>
      </c>
      <c r="D22" s="17">
        <f t="shared" si="1"/>
        <v>98.5322439849119</v>
      </c>
      <c r="E22" s="18">
        <v>9226301.65</v>
      </c>
      <c r="F22" s="19">
        <f t="shared" si="2"/>
        <v>298.582557530036</v>
      </c>
      <c r="G22" s="17">
        <f t="shared" si="3"/>
        <v>7.79510022271715</v>
      </c>
      <c r="H22" s="20">
        <v>3.5</v>
      </c>
      <c r="I22" s="17">
        <f t="shared" si="4"/>
        <v>38.9755011135857</v>
      </c>
      <c r="J22" s="17">
        <f t="shared" si="5"/>
        <v>1.49892933618844</v>
      </c>
      <c r="K22" s="20">
        <v>7</v>
      </c>
      <c r="L22" s="17">
        <f t="shared" si="6"/>
        <v>49.9643112062812</v>
      </c>
      <c r="M22" s="17">
        <f t="shared" si="7"/>
        <v>6.53333333333333</v>
      </c>
      <c r="N22" s="21">
        <v>8.33</v>
      </c>
      <c r="O22" s="17">
        <f t="shared" si="8"/>
        <v>163.333333333333</v>
      </c>
      <c r="P22" s="17">
        <f t="shared" si="9"/>
        <v>28.1463610776035</v>
      </c>
      <c r="Q22" s="21">
        <v>100</v>
      </c>
      <c r="R22" s="17">
        <f t="shared" si="10"/>
        <v>100.522718134298</v>
      </c>
      <c r="S22" s="17">
        <f t="shared" si="11"/>
        <v>8.4051724137931</v>
      </c>
      <c r="T22" s="24">
        <v>13</v>
      </c>
      <c r="U22" s="25">
        <f t="shared" si="12"/>
        <v>70.0431034482759</v>
      </c>
    </row>
    <row r="23" spans="1:21">
      <c r="A23" s="14">
        <v>21</v>
      </c>
      <c r="B23" s="15" t="s">
        <v>42</v>
      </c>
      <c r="C23" s="16">
        <f t="shared" si="0"/>
        <v>146.875259506327</v>
      </c>
      <c r="D23" s="17">
        <f t="shared" si="1"/>
        <v>88.4795169515465</v>
      </c>
      <c r="E23" s="18">
        <v>8284990.58</v>
      </c>
      <c r="F23" s="19">
        <f t="shared" si="2"/>
        <v>268.11974833802</v>
      </c>
      <c r="G23" s="17">
        <f t="shared" si="3"/>
        <v>21.1581291759465</v>
      </c>
      <c r="H23" s="20">
        <v>9.5</v>
      </c>
      <c r="I23" s="17">
        <f t="shared" si="4"/>
        <v>105.790645879733</v>
      </c>
      <c r="J23" s="17">
        <f t="shared" si="5"/>
        <v>3.02141327623126</v>
      </c>
      <c r="K23" s="20">
        <v>14.11</v>
      </c>
      <c r="L23" s="17">
        <f t="shared" si="6"/>
        <v>100.713775874375</v>
      </c>
      <c r="M23" s="17">
        <f t="shared" si="7"/>
        <v>0</v>
      </c>
      <c r="N23" s="21">
        <v>0</v>
      </c>
      <c r="O23" s="17">
        <f t="shared" si="8"/>
        <v>0</v>
      </c>
      <c r="P23" s="17">
        <f t="shared" si="9"/>
        <v>26.4575794129473</v>
      </c>
      <c r="Q23" s="21">
        <v>94</v>
      </c>
      <c r="R23" s="17">
        <f t="shared" si="10"/>
        <v>94.4913550462404</v>
      </c>
      <c r="S23" s="17">
        <f t="shared" si="11"/>
        <v>7.75862068965517</v>
      </c>
      <c r="T23" s="24">
        <v>12</v>
      </c>
      <c r="U23" s="25">
        <f t="shared" si="12"/>
        <v>64.6551724137931</v>
      </c>
    </row>
    <row r="24" spans="1:21">
      <c r="A24" s="14">
        <v>22</v>
      </c>
      <c r="B24" s="15" t="s">
        <v>43</v>
      </c>
      <c r="C24" s="16">
        <f t="shared" si="0"/>
        <v>139.598016998256</v>
      </c>
      <c r="D24" s="17">
        <f t="shared" si="1"/>
        <v>46.1847399625447</v>
      </c>
      <c r="E24" s="18">
        <v>4324618.27</v>
      </c>
      <c r="F24" s="19">
        <f t="shared" si="2"/>
        <v>139.953757462257</v>
      </c>
      <c r="G24" s="17">
        <f t="shared" si="3"/>
        <v>25.6124721603563</v>
      </c>
      <c r="H24" s="20">
        <v>11.5</v>
      </c>
      <c r="I24" s="17">
        <f t="shared" si="4"/>
        <v>128.062360801782</v>
      </c>
      <c r="J24" s="17">
        <f t="shared" si="5"/>
        <v>3.03426124197002</v>
      </c>
      <c r="K24" s="20">
        <v>14.17</v>
      </c>
      <c r="L24" s="17">
        <f t="shared" si="6"/>
        <v>101.142041399001</v>
      </c>
      <c r="M24" s="17">
        <f t="shared" si="7"/>
        <v>2.35294117647059</v>
      </c>
      <c r="N24" s="21">
        <v>3</v>
      </c>
      <c r="O24" s="17">
        <f t="shared" si="8"/>
        <v>58.8235294117647</v>
      </c>
      <c r="P24" s="17">
        <f t="shared" si="9"/>
        <v>28.1463610776035</v>
      </c>
      <c r="Q24" s="21">
        <v>100</v>
      </c>
      <c r="R24" s="17">
        <f t="shared" si="10"/>
        <v>100.522718134298</v>
      </c>
      <c r="S24" s="17">
        <f t="shared" si="11"/>
        <v>34.2672413793103</v>
      </c>
      <c r="T24" s="24">
        <v>53</v>
      </c>
      <c r="U24" s="25">
        <f t="shared" si="12"/>
        <v>285.560344827586</v>
      </c>
    </row>
    <row r="25" spans="1:21">
      <c r="A25" s="14">
        <v>23</v>
      </c>
      <c r="B25" s="15" t="s">
        <v>44</v>
      </c>
      <c r="C25" s="16">
        <f t="shared" si="0"/>
        <v>131.316229845162</v>
      </c>
      <c r="D25" s="17">
        <f t="shared" si="1"/>
        <v>46.1866276701125</v>
      </c>
      <c r="E25" s="18">
        <v>4324795.03</v>
      </c>
      <c r="F25" s="19">
        <f t="shared" si="2"/>
        <v>139.95947778822</v>
      </c>
      <c r="G25" s="17">
        <f t="shared" si="3"/>
        <v>27.8396436525612</v>
      </c>
      <c r="H25" s="20">
        <v>12.5</v>
      </c>
      <c r="I25" s="17">
        <f t="shared" si="4"/>
        <v>139.198218262806</v>
      </c>
      <c r="J25" s="17">
        <f t="shared" si="5"/>
        <v>2.78372591006424</v>
      </c>
      <c r="K25" s="20">
        <v>13</v>
      </c>
      <c r="L25" s="17">
        <f t="shared" si="6"/>
        <v>92.790863668808</v>
      </c>
      <c r="M25" s="17">
        <f t="shared" si="7"/>
        <v>10.1960784313726</v>
      </c>
      <c r="N25" s="21">
        <v>13</v>
      </c>
      <c r="O25" s="17">
        <f t="shared" si="8"/>
        <v>254.901960784314</v>
      </c>
      <c r="P25" s="17">
        <f t="shared" si="9"/>
        <v>28.1463610776035</v>
      </c>
      <c r="Q25" s="21">
        <v>100</v>
      </c>
      <c r="R25" s="17">
        <f t="shared" si="10"/>
        <v>100.522718134298</v>
      </c>
      <c r="S25" s="17">
        <f t="shared" si="11"/>
        <v>16.1637931034483</v>
      </c>
      <c r="T25" s="24">
        <v>25</v>
      </c>
      <c r="U25" s="25">
        <f t="shared" si="12"/>
        <v>134.698275862069</v>
      </c>
    </row>
    <row r="26" spans="1:21">
      <c r="A26" s="14">
        <v>24</v>
      </c>
      <c r="B26" s="15" t="s">
        <v>45</v>
      </c>
      <c r="C26" s="16">
        <f t="shared" si="0"/>
        <v>131.156467867984</v>
      </c>
      <c r="D26" s="17">
        <f t="shared" si="1"/>
        <v>28.1838369821015</v>
      </c>
      <c r="E26" s="18">
        <v>2639060.79</v>
      </c>
      <c r="F26" s="19">
        <f t="shared" si="2"/>
        <v>85.4055666124289</v>
      </c>
      <c r="G26" s="17">
        <f t="shared" si="3"/>
        <v>20.0445434298441</v>
      </c>
      <c r="H26" s="20">
        <v>9</v>
      </c>
      <c r="I26" s="17">
        <f t="shared" si="4"/>
        <v>100.22271714922</v>
      </c>
      <c r="J26" s="17">
        <f t="shared" si="5"/>
        <v>2.16488222698073</v>
      </c>
      <c r="K26" s="20">
        <v>10.11</v>
      </c>
      <c r="L26" s="17">
        <f t="shared" si="6"/>
        <v>72.1627408993576</v>
      </c>
      <c r="M26" s="17">
        <f t="shared" si="7"/>
        <v>7.84313725490196</v>
      </c>
      <c r="N26" s="21">
        <v>10</v>
      </c>
      <c r="O26" s="17">
        <f t="shared" si="8"/>
        <v>196.078431372549</v>
      </c>
      <c r="P26" s="17">
        <f t="shared" si="9"/>
        <v>28.1463610776035</v>
      </c>
      <c r="Q26" s="21">
        <v>100</v>
      </c>
      <c r="R26" s="17">
        <f t="shared" si="10"/>
        <v>100.522718134298</v>
      </c>
      <c r="S26" s="17">
        <f t="shared" si="11"/>
        <v>44.7737068965517</v>
      </c>
      <c r="T26" s="24">
        <v>69.25</v>
      </c>
      <c r="U26" s="25">
        <f t="shared" si="12"/>
        <v>373.114224137931</v>
      </c>
    </row>
    <row r="27" spans="1:21">
      <c r="A27" s="14">
        <v>25</v>
      </c>
      <c r="B27" s="15" t="s">
        <v>46</v>
      </c>
      <c r="C27" s="16">
        <f t="shared" si="0"/>
        <v>130.87725771648</v>
      </c>
      <c r="D27" s="17">
        <f t="shared" si="1"/>
        <v>61.8973947144978</v>
      </c>
      <c r="E27" s="18">
        <v>5795910.17</v>
      </c>
      <c r="F27" s="19">
        <f t="shared" si="2"/>
        <v>187.567862771205</v>
      </c>
      <c r="G27" s="17">
        <f t="shared" si="3"/>
        <v>22.271714922049</v>
      </c>
      <c r="H27" s="20">
        <v>10</v>
      </c>
      <c r="I27" s="17">
        <f t="shared" si="4"/>
        <v>111.358574610245</v>
      </c>
      <c r="J27" s="17">
        <f t="shared" si="5"/>
        <v>2.99785867237687</v>
      </c>
      <c r="K27" s="20">
        <v>14</v>
      </c>
      <c r="L27" s="17">
        <f t="shared" si="6"/>
        <v>99.9286224125625</v>
      </c>
      <c r="M27" s="17">
        <f t="shared" si="7"/>
        <v>4.57254901960784</v>
      </c>
      <c r="N27" s="21">
        <v>5.83</v>
      </c>
      <c r="O27" s="17">
        <f t="shared" si="8"/>
        <v>114.313725490196</v>
      </c>
      <c r="P27" s="17">
        <f t="shared" si="9"/>
        <v>28.1463610776035</v>
      </c>
      <c r="Q27" s="21">
        <v>100</v>
      </c>
      <c r="R27" s="17">
        <f t="shared" si="10"/>
        <v>100.522718134298</v>
      </c>
      <c r="S27" s="17">
        <f t="shared" si="11"/>
        <v>10.9913793103448</v>
      </c>
      <c r="T27" s="24">
        <v>17</v>
      </c>
      <c r="U27" s="25">
        <f t="shared" si="12"/>
        <v>91.5948275862069</v>
      </c>
    </row>
    <row r="28" spans="1:21">
      <c r="A28" s="14">
        <v>26</v>
      </c>
      <c r="B28" s="15" t="s">
        <v>47</v>
      </c>
      <c r="C28" s="16">
        <f t="shared" si="0"/>
        <v>129.112040534836</v>
      </c>
      <c r="D28" s="17">
        <f t="shared" si="1"/>
        <v>54.1381897647265</v>
      </c>
      <c r="E28" s="18">
        <v>5069358.51</v>
      </c>
      <c r="F28" s="19">
        <f t="shared" si="2"/>
        <v>164.055120499171</v>
      </c>
      <c r="G28" s="17">
        <f t="shared" si="3"/>
        <v>31.1804008908686</v>
      </c>
      <c r="H28" s="20">
        <v>14</v>
      </c>
      <c r="I28" s="17">
        <f t="shared" si="4"/>
        <v>155.902004454343</v>
      </c>
      <c r="J28" s="17">
        <f t="shared" si="5"/>
        <v>3.47109207708779</v>
      </c>
      <c r="K28" s="20">
        <v>16.21</v>
      </c>
      <c r="L28" s="17">
        <f t="shared" si="6"/>
        <v>115.70306923626</v>
      </c>
      <c r="M28" s="17">
        <f t="shared" si="7"/>
        <v>5.49019607843137</v>
      </c>
      <c r="N28" s="21">
        <v>7</v>
      </c>
      <c r="O28" s="17">
        <f t="shared" si="8"/>
        <v>137.254901960784</v>
      </c>
      <c r="P28" s="17">
        <f t="shared" si="9"/>
        <v>24.4873341375151</v>
      </c>
      <c r="Q28" s="21">
        <v>87</v>
      </c>
      <c r="R28" s="17">
        <f t="shared" si="10"/>
        <v>87.4547647768396</v>
      </c>
      <c r="S28" s="17">
        <f t="shared" si="11"/>
        <v>10.3448275862069</v>
      </c>
      <c r="T28" s="24">
        <v>16</v>
      </c>
      <c r="U28" s="25">
        <f t="shared" si="12"/>
        <v>86.2068965517241</v>
      </c>
    </row>
    <row r="29" spans="1:21">
      <c r="A29" s="14">
        <v>27</v>
      </c>
      <c r="B29" s="15" t="s">
        <v>48</v>
      </c>
      <c r="C29" s="16">
        <f t="shared" si="0"/>
        <v>127.341521477318</v>
      </c>
      <c r="D29" s="17">
        <f t="shared" si="1"/>
        <v>43.7074988437828</v>
      </c>
      <c r="E29" s="18">
        <v>4092655.89</v>
      </c>
      <c r="F29" s="19">
        <f t="shared" si="2"/>
        <v>132.446966193281</v>
      </c>
      <c r="G29" s="17">
        <f t="shared" si="3"/>
        <v>28.9532293986637</v>
      </c>
      <c r="H29" s="20">
        <v>13</v>
      </c>
      <c r="I29" s="17">
        <f t="shared" si="4"/>
        <v>144.766146993319</v>
      </c>
      <c r="J29" s="17">
        <f t="shared" si="5"/>
        <v>2.65096359743041</v>
      </c>
      <c r="K29" s="20">
        <v>12.38</v>
      </c>
      <c r="L29" s="17">
        <f t="shared" si="6"/>
        <v>88.3654532476802</v>
      </c>
      <c r="M29" s="17">
        <f t="shared" si="7"/>
        <v>10.3058823529412</v>
      </c>
      <c r="N29" s="21">
        <v>13.14</v>
      </c>
      <c r="O29" s="17">
        <f t="shared" si="8"/>
        <v>257.647058823529</v>
      </c>
      <c r="P29" s="17">
        <f t="shared" si="9"/>
        <v>28.1463610776035</v>
      </c>
      <c r="Q29" s="21">
        <v>100</v>
      </c>
      <c r="R29" s="17">
        <f t="shared" si="10"/>
        <v>100.522718134298</v>
      </c>
      <c r="S29" s="17">
        <f t="shared" si="11"/>
        <v>13.5775862068966</v>
      </c>
      <c r="T29" s="24">
        <v>21</v>
      </c>
      <c r="U29" s="25">
        <f t="shared" si="12"/>
        <v>113.146551724138</v>
      </c>
    </row>
    <row r="30" spans="1:21">
      <c r="A30" s="14">
        <v>28</v>
      </c>
      <c r="B30" s="15" t="s">
        <v>49</v>
      </c>
      <c r="C30" s="16">
        <f t="shared" si="0"/>
        <v>126.244484702453</v>
      </c>
      <c r="D30" s="17">
        <f t="shared" si="1"/>
        <v>55.6379608254758</v>
      </c>
      <c r="E30" s="18">
        <v>5209793.15</v>
      </c>
      <c r="F30" s="19">
        <f t="shared" si="2"/>
        <v>168.599881289321</v>
      </c>
      <c r="G30" s="17">
        <f t="shared" si="3"/>
        <v>23.3853006681514</v>
      </c>
      <c r="H30" s="20">
        <v>10.5</v>
      </c>
      <c r="I30" s="17">
        <f t="shared" si="4"/>
        <v>116.926503340757</v>
      </c>
      <c r="J30" s="17">
        <f t="shared" si="5"/>
        <v>2.82655246252677</v>
      </c>
      <c r="K30" s="20">
        <v>13.2</v>
      </c>
      <c r="L30" s="17">
        <f t="shared" si="6"/>
        <v>94.2184154175589</v>
      </c>
      <c r="M30" s="17">
        <f t="shared" si="7"/>
        <v>7.84313725490196</v>
      </c>
      <c r="N30" s="21">
        <v>10</v>
      </c>
      <c r="O30" s="17">
        <f t="shared" si="8"/>
        <v>196.078431372549</v>
      </c>
      <c r="P30" s="17">
        <f t="shared" si="9"/>
        <v>28.1463610776035</v>
      </c>
      <c r="Q30" s="21">
        <v>100</v>
      </c>
      <c r="R30" s="17">
        <f t="shared" si="10"/>
        <v>100.522718134298</v>
      </c>
      <c r="S30" s="17">
        <f t="shared" si="11"/>
        <v>8.4051724137931</v>
      </c>
      <c r="T30" s="24">
        <v>13</v>
      </c>
      <c r="U30" s="25">
        <f t="shared" si="12"/>
        <v>70.0431034482759</v>
      </c>
    </row>
    <row r="31" spans="1:21">
      <c r="A31" s="14">
        <v>29</v>
      </c>
      <c r="B31" s="15" t="s">
        <v>50</v>
      </c>
      <c r="C31" s="16">
        <f t="shared" si="0"/>
        <v>124.173805282774</v>
      </c>
      <c r="D31" s="17">
        <f t="shared" si="1"/>
        <v>40.1589752435386</v>
      </c>
      <c r="E31" s="18">
        <v>3760381.42</v>
      </c>
      <c r="F31" s="19">
        <f t="shared" si="2"/>
        <v>121.693864374359</v>
      </c>
      <c r="G31" s="17">
        <f t="shared" si="3"/>
        <v>31.1804008908686</v>
      </c>
      <c r="H31" s="20">
        <v>14</v>
      </c>
      <c r="I31" s="17">
        <f t="shared" si="4"/>
        <v>155.902004454343</v>
      </c>
      <c r="J31" s="17">
        <f t="shared" si="5"/>
        <v>2.51605995717345</v>
      </c>
      <c r="K31" s="20">
        <v>11.75</v>
      </c>
      <c r="L31" s="17">
        <f t="shared" si="6"/>
        <v>83.8686652391149</v>
      </c>
      <c r="M31" s="17">
        <f t="shared" si="7"/>
        <v>1.48235294117647</v>
      </c>
      <c r="N31" s="21">
        <v>1.89</v>
      </c>
      <c r="O31" s="17">
        <f t="shared" si="8"/>
        <v>37.0588235294118</v>
      </c>
      <c r="P31" s="17">
        <f t="shared" si="9"/>
        <v>28.1463610776035</v>
      </c>
      <c r="Q31" s="21">
        <v>100</v>
      </c>
      <c r="R31" s="17">
        <f t="shared" si="10"/>
        <v>100.522718134298</v>
      </c>
      <c r="S31" s="17">
        <f t="shared" si="11"/>
        <v>20.6896551724138</v>
      </c>
      <c r="T31" s="24">
        <v>32</v>
      </c>
      <c r="U31" s="25">
        <f t="shared" si="12"/>
        <v>172.413793103448</v>
      </c>
    </row>
    <row r="32" spans="1:21">
      <c r="A32" s="14">
        <v>30</v>
      </c>
      <c r="B32" s="15" t="s">
        <v>51</v>
      </c>
      <c r="C32" s="16">
        <f t="shared" si="0"/>
        <v>124.094840366578</v>
      </c>
      <c r="D32" s="17">
        <f t="shared" si="1"/>
        <v>31.5031684702986</v>
      </c>
      <c r="E32" s="18">
        <v>2949874.31</v>
      </c>
      <c r="F32" s="19">
        <f t="shared" si="2"/>
        <v>95.4641468796926</v>
      </c>
      <c r="G32" s="17">
        <f t="shared" si="3"/>
        <v>30.0668151447661</v>
      </c>
      <c r="H32" s="20">
        <v>13.5</v>
      </c>
      <c r="I32" s="17">
        <f t="shared" si="4"/>
        <v>150.334075723831</v>
      </c>
      <c r="J32" s="17">
        <f t="shared" si="5"/>
        <v>3.14561027837259</v>
      </c>
      <c r="K32" s="20">
        <v>14.69</v>
      </c>
      <c r="L32" s="17">
        <f t="shared" si="6"/>
        <v>104.853675945753</v>
      </c>
      <c r="M32" s="17">
        <f t="shared" si="7"/>
        <v>9.41176470588235</v>
      </c>
      <c r="N32" s="21">
        <v>12</v>
      </c>
      <c r="O32" s="17">
        <f t="shared" si="8"/>
        <v>235.294117647059</v>
      </c>
      <c r="P32" s="17">
        <f t="shared" si="9"/>
        <v>28.1463610776035</v>
      </c>
      <c r="Q32" s="21">
        <v>100</v>
      </c>
      <c r="R32" s="17">
        <f t="shared" si="10"/>
        <v>100.522718134298</v>
      </c>
      <c r="S32" s="17">
        <f t="shared" si="11"/>
        <v>21.8211206896552</v>
      </c>
      <c r="T32" s="24">
        <v>33.75</v>
      </c>
      <c r="U32" s="25">
        <f t="shared" si="12"/>
        <v>181.842672413793</v>
      </c>
    </row>
    <row r="33" spans="1:21">
      <c r="A33" s="14">
        <v>31</v>
      </c>
      <c r="B33" s="15" t="s">
        <v>52</v>
      </c>
      <c r="C33" s="16">
        <f t="shared" si="0"/>
        <v>120.00166867925</v>
      </c>
      <c r="D33" s="17">
        <f t="shared" si="1"/>
        <v>44.1215101925911</v>
      </c>
      <c r="E33" s="18">
        <v>4131422.83</v>
      </c>
      <c r="F33" s="19">
        <f t="shared" si="2"/>
        <v>133.701546038155</v>
      </c>
      <c r="G33" s="17">
        <f t="shared" si="3"/>
        <v>25.6124721603563</v>
      </c>
      <c r="H33" s="20">
        <v>11.5</v>
      </c>
      <c r="I33" s="17">
        <f t="shared" si="4"/>
        <v>128.062360801782</v>
      </c>
      <c r="J33" s="17">
        <f t="shared" si="5"/>
        <v>2.64025695931477</v>
      </c>
      <c r="K33" s="20">
        <v>12.33</v>
      </c>
      <c r="L33" s="17">
        <f t="shared" si="6"/>
        <v>88.0085653104925</v>
      </c>
      <c r="M33" s="17">
        <f t="shared" si="7"/>
        <v>7.84313725490196</v>
      </c>
      <c r="N33" s="21">
        <v>10</v>
      </c>
      <c r="O33" s="17">
        <f t="shared" si="8"/>
        <v>196.078431372549</v>
      </c>
      <c r="P33" s="17">
        <f t="shared" si="9"/>
        <v>28.1463610776035</v>
      </c>
      <c r="Q33" s="21">
        <v>100</v>
      </c>
      <c r="R33" s="17">
        <f t="shared" si="10"/>
        <v>100.522718134298</v>
      </c>
      <c r="S33" s="17">
        <f t="shared" si="11"/>
        <v>11.6379310344828</v>
      </c>
      <c r="T33" s="24">
        <v>18</v>
      </c>
      <c r="U33" s="25">
        <f t="shared" si="12"/>
        <v>96.9827586206897</v>
      </c>
    </row>
    <row r="34" spans="1:21">
      <c r="A34" s="14">
        <v>32</v>
      </c>
      <c r="B34" s="15" t="s">
        <v>53</v>
      </c>
      <c r="C34" s="16">
        <f t="shared" si="0"/>
        <v>119.323132291728</v>
      </c>
      <c r="D34" s="17">
        <f t="shared" si="1"/>
        <v>56.5486852133684</v>
      </c>
      <c r="E34" s="18">
        <v>5295071</v>
      </c>
      <c r="F34" s="19">
        <f t="shared" si="2"/>
        <v>171.359652161722</v>
      </c>
      <c r="G34" s="17">
        <f t="shared" si="3"/>
        <v>24.4988864142539</v>
      </c>
      <c r="H34" s="20">
        <v>11</v>
      </c>
      <c r="I34" s="17">
        <f t="shared" si="4"/>
        <v>122.494432071269</v>
      </c>
      <c r="J34" s="17">
        <f t="shared" si="5"/>
        <v>3.01713062098501</v>
      </c>
      <c r="K34" s="20">
        <v>14.09</v>
      </c>
      <c r="L34" s="17">
        <f t="shared" si="6"/>
        <v>100.5710206995</v>
      </c>
      <c r="M34" s="17">
        <f t="shared" si="7"/>
        <v>0</v>
      </c>
      <c r="N34" s="21">
        <v>0</v>
      </c>
      <c r="O34" s="17">
        <f t="shared" si="8"/>
        <v>0</v>
      </c>
      <c r="P34" s="17">
        <f t="shared" si="9"/>
        <v>28.1463610776035</v>
      </c>
      <c r="Q34" s="21">
        <v>100</v>
      </c>
      <c r="R34" s="17">
        <f t="shared" si="10"/>
        <v>100.522718134298</v>
      </c>
      <c r="S34" s="17">
        <f t="shared" si="11"/>
        <v>7.11206896551724</v>
      </c>
      <c r="T34" s="24">
        <v>11</v>
      </c>
      <c r="U34" s="25">
        <f t="shared" si="12"/>
        <v>59.2672413793104</v>
      </c>
    </row>
    <row r="35" spans="1:21">
      <c r="A35" s="14">
        <v>33</v>
      </c>
      <c r="B35" s="15" t="s">
        <v>54</v>
      </c>
      <c r="C35" s="16">
        <f t="shared" si="0"/>
        <v>118.488402499297</v>
      </c>
      <c r="D35" s="17">
        <f t="shared" si="1"/>
        <v>46.3064693339752</v>
      </c>
      <c r="E35" s="18">
        <v>4336016.69</v>
      </c>
      <c r="F35" s="19">
        <f t="shared" si="2"/>
        <v>140.322634345379</v>
      </c>
      <c r="G35" s="17">
        <f t="shared" si="3"/>
        <v>33.4075723830735</v>
      </c>
      <c r="H35" s="20">
        <v>15</v>
      </c>
      <c r="I35" s="17">
        <f t="shared" si="4"/>
        <v>167.037861915367</v>
      </c>
      <c r="J35" s="17">
        <f t="shared" si="5"/>
        <v>2.86937901498929</v>
      </c>
      <c r="K35" s="20">
        <v>13.4</v>
      </c>
      <c r="L35" s="17">
        <f t="shared" si="6"/>
        <v>95.6459671663098</v>
      </c>
      <c r="M35" s="17">
        <f t="shared" si="7"/>
        <v>0</v>
      </c>
      <c r="N35" s="21">
        <v>0</v>
      </c>
      <c r="O35" s="17">
        <f t="shared" si="8"/>
        <v>0</v>
      </c>
      <c r="P35" s="17">
        <f t="shared" si="9"/>
        <v>28.1463610776035</v>
      </c>
      <c r="Q35" s="21">
        <v>100</v>
      </c>
      <c r="R35" s="17">
        <f t="shared" si="10"/>
        <v>100.522718134298</v>
      </c>
      <c r="S35" s="17">
        <f t="shared" si="11"/>
        <v>7.75862068965517</v>
      </c>
      <c r="T35" s="24">
        <v>12</v>
      </c>
      <c r="U35" s="25">
        <f t="shared" si="12"/>
        <v>64.6551724137931</v>
      </c>
    </row>
    <row r="36" spans="1:21">
      <c r="A36" s="14">
        <v>34</v>
      </c>
      <c r="B36" s="15" t="s">
        <v>55</v>
      </c>
      <c r="C36" s="16">
        <f t="shared" si="0"/>
        <v>116.740359294382</v>
      </c>
      <c r="D36" s="17">
        <f t="shared" si="1"/>
        <v>40.9705800328327</v>
      </c>
      <c r="E36" s="18">
        <v>3836377.97</v>
      </c>
      <c r="F36" s="19">
        <f t="shared" si="2"/>
        <v>124.153272826766</v>
      </c>
      <c r="G36" s="17">
        <f t="shared" si="3"/>
        <v>17.8173719376392</v>
      </c>
      <c r="H36" s="20">
        <v>8</v>
      </c>
      <c r="I36" s="17">
        <f t="shared" si="4"/>
        <v>89.086859688196</v>
      </c>
      <c r="J36" s="17">
        <f t="shared" si="5"/>
        <v>3.85438972162741</v>
      </c>
      <c r="K36" s="20">
        <v>18</v>
      </c>
      <c r="L36" s="17">
        <f t="shared" si="6"/>
        <v>128.47965738758</v>
      </c>
      <c r="M36" s="17">
        <f t="shared" si="7"/>
        <v>14.3137254901961</v>
      </c>
      <c r="N36" s="21">
        <v>18.25</v>
      </c>
      <c r="O36" s="17">
        <f t="shared" si="8"/>
        <v>357.843137254902</v>
      </c>
      <c r="P36" s="17">
        <f t="shared" si="9"/>
        <v>28.1463610776035</v>
      </c>
      <c r="Q36" s="21">
        <v>100</v>
      </c>
      <c r="R36" s="17">
        <f t="shared" si="10"/>
        <v>100.522718134298</v>
      </c>
      <c r="S36" s="17">
        <f t="shared" si="11"/>
        <v>11.6379310344828</v>
      </c>
      <c r="T36" s="24">
        <v>18</v>
      </c>
      <c r="U36" s="25">
        <f t="shared" si="12"/>
        <v>96.9827586206897</v>
      </c>
    </row>
    <row r="37" spans="1:21">
      <c r="A37" s="14">
        <v>35</v>
      </c>
      <c r="B37" s="15" t="s">
        <v>56</v>
      </c>
      <c r="C37" s="16">
        <f t="shared" si="0"/>
        <v>114.039155627604</v>
      </c>
      <c r="D37" s="17">
        <f t="shared" si="1"/>
        <v>69.5766933318559</v>
      </c>
      <c r="E37" s="18">
        <v>6514979.61</v>
      </c>
      <c r="F37" s="19">
        <f t="shared" si="2"/>
        <v>210.838464641988</v>
      </c>
      <c r="G37" s="17">
        <f t="shared" si="3"/>
        <v>5.56792873051225</v>
      </c>
      <c r="H37" s="20">
        <v>2.5</v>
      </c>
      <c r="I37" s="17">
        <f t="shared" si="4"/>
        <v>27.8396436525612</v>
      </c>
      <c r="J37" s="17">
        <f t="shared" si="5"/>
        <v>4.28265524625268</v>
      </c>
      <c r="K37" s="20">
        <v>20</v>
      </c>
      <c r="L37" s="17">
        <f t="shared" si="6"/>
        <v>142.755174875089</v>
      </c>
      <c r="M37" s="17">
        <f t="shared" si="7"/>
        <v>0</v>
      </c>
      <c r="N37" s="21">
        <v>0</v>
      </c>
      <c r="O37" s="17">
        <f t="shared" si="8"/>
        <v>0</v>
      </c>
      <c r="P37" s="17">
        <f t="shared" si="9"/>
        <v>28.1463610776035</v>
      </c>
      <c r="Q37" s="21">
        <v>100</v>
      </c>
      <c r="R37" s="17">
        <f t="shared" si="10"/>
        <v>100.522718134298</v>
      </c>
      <c r="S37" s="17">
        <f t="shared" si="11"/>
        <v>6.46551724137931</v>
      </c>
      <c r="T37" s="24">
        <v>10</v>
      </c>
      <c r="U37" s="25">
        <f t="shared" si="12"/>
        <v>53.8793103448276</v>
      </c>
    </row>
    <row r="38" spans="1:21">
      <c r="A38" s="14">
        <v>36</v>
      </c>
      <c r="B38" s="15" t="s">
        <v>57</v>
      </c>
      <c r="C38" s="16">
        <f t="shared" si="0"/>
        <v>113.880845268934</v>
      </c>
      <c r="D38" s="17">
        <f t="shared" si="1"/>
        <v>64.6340847706612</v>
      </c>
      <c r="E38" s="18">
        <v>6052166.67</v>
      </c>
      <c r="F38" s="19">
        <f t="shared" si="2"/>
        <v>195.860862941398</v>
      </c>
      <c r="G38" s="17">
        <f t="shared" si="3"/>
        <v>12.2494432071269</v>
      </c>
      <c r="H38" s="20">
        <v>5.5</v>
      </c>
      <c r="I38" s="17">
        <f t="shared" si="4"/>
        <v>61.2472160356347</v>
      </c>
      <c r="J38" s="17">
        <f t="shared" si="5"/>
        <v>2.38543897216274</v>
      </c>
      <c r="K38" s="20">
        <v>11.14</v>
      </c>
      <c r="L38" s="17">
        <f t="shared" si="6"/>
        <v>79.5146324054247</v>
      </c>
      <c r="M38" s="17">
        <f t="shared" si="7"/>
        <v>0</v>
      </c>
      <c r="N38" s="21">
        <v>0</v>
      </c>
      <c r="O38" s="17">
        <f t="shared" si="8"/>
        <v>0</v>
      </c>
      <c r="P38" s="17">
        <f t="shared" si="9"/>
        <v>28.1463610776035</v>
      </c>
      <c r="Q38" s="21">
        <v>100</v>
      </c>
      <c r="R38" s="17">
        <f t="shared" si="10"/>
        <v>100.522718134298</v>
      </c>
      <c r="S38" s="17">
        <f t="shared" si="11"/>
        <v>6.46551724137931</v>
      </c>
      <c r="T38" s="24">
        <v>10</v>
      </c>
      <c r="U38" s="25">
        <f t="shared" si="12"/>
        <v>53.8793103448276</v>
      </c>
    </row>
    <row r="39" spans="1:21">
      <c r="A39" s="14">
        <v>37</v>
      </c>
      <c r="B39" s="15" t="s">
        <v>58</v>
      </c>
      <c r="C39" s="16">
        <f t="shared" si="0"/>
        <v>113.785266956329</v>
      </c>
      <c r="D39" s="17">
        <f t="shared" si="1"/>
        <v>21.3703642325972</v>
      </c>
      <c r="E39" s="18">
        <v>2001065.02</v>
      </c>
      <c r="F39" s="19">
        <f t="shared" si="2"/>
        <v>64.7586794927188</v>
      </c>
      <c r="G39" s="17">
        <f t="shared" si="3"/>
        <v>20.0445434298441</v>
      </c>
      <c r="H39" s="20">
        <v>9</v>
      </c>
      <c r="I39" s="17">
        <f t="shared" si="4"/>
        <v>100.22271714922</v>
      </c>
      <c r="J39" s="17">
        <f t="shared" si="5"/>
        <v>2.76017130620985</v>
      </c>
      <c r="K39" s="20">
        <v>12.89</v>
      </c>
      <c r="L39" s="17">
        <f t="shared" si="6"/>
        <v>92.005710206995</v>
      </c>
      <c r="M39" s="17">
        <f t="shared" si="7"/>
        <v>7.84313725490196</v>
      </c>
      <c r="N39" s="21">
        <v>10</v>
      </c>
      <c r="O39" s="17">
        <f t="shared" si="8"/>
        <v>196.078431372549</v>
      </c>
      <c r="P39" s="17">
        <f t="shared" si="9"/>
        <v>28.1463610776035</v>
      </c>
      <c r="Q39" s="21">
        <v>100</v>
      </c>
      <c r="R39" s="17">
        <f t="shared" si="10"/>
        <v>100.522718134298</v>
      </c>
      <c r="S39" s="17">
        <f t="shared" si="11"/>
        <v>33.6206896551724</v>
      </c>
      <c r="T39" s="24">
        <v>52</v>
      </c>
      <c r="U39" s="25">
        <f t="shared" si="12"/>
        <v>280.172413793103</v>
      </c>
    </row>
    <row r="40" spans="1:21">
      <c r="A40" s="14">
        <v>38</v>
      </c>
      <c r="B40" s="15" t="s">
        <v>59</v>
      </c>
      <c r="C40" s="16">
        <f t="shared" si="0"/>
        <v>113.504876524194</v>
      </c>
      <c r="D40" s="17">
        <f t="shared" si="1"/>
        <v>39.4295421211749</v>
      </c>
      <c r="E40" s="18">
        <v>3692079.21</v>
      </c>
      <c r="F40" s="19">
        <f t="shared" si="2"/>
        <v>119.483460973257</v>
      </c>
      <c r="G40" s="17">
        <f t="shared" si="3"/>
        <v>28.9532293986637</v>
      </c>
      <c r="H40" s="20">
        <v>13</v>
      </c>
      <c r="I40" s="17">
        <f t="shared" si="4"/>
        <v>144.766146993319</v>
      </c>
      <c r="J40" s="17">
        <f t="shared" si="5"/>
        <v>2.75160599571734</v>
      </c>
      <c r="K40" s="20">
        <v>12.85</v>
      </c>
      <c r="L40" s="17">
        <f t="shared" si="6"/>
        <v>91.7201998572448</v>
      </c>
      <c r="M40" s="17">
        <f t="shared" si="7"/>
        <v>0</v>
      </c>
      <c r="N40" s="21">
        <v>0</v>
      </c>
      <c r="O40" s="17">
        <f t="shared" si="8"/>
        <v>0</v>
      </c>
      <c r="P40" s="17">
        <f t="shared" si="9"/>
        <v>28.1463610776035</v>
      </c>
      <c r="Q40" s="21">
        <v>100</v>
      </c>
      <c r="R40" s="17">
        <f t="shared" si="10"/>
        <v>100.522718134298</v>
      </c>
      <c r="S40" s="17">
        <f t="shared" si="11"/>
        <v>14.2241379310345</v>
      </c>
      <c r="T40" s="24">
        <v>22</v>
      </c>
      <c r="U40" s="25">
        <f t="shared" si="12"/>
        <v>118.534482758621</v>
      </c>
    </row>
    <row r="41" spans="1:21">
      <c r="A41" s="14">
        <v>39</v>
      </c>
      <c r="B41" s="15" t="s">
        <v>60</v>
      </c>
      <c r="C41" s="16">
        <f t="shared" si="0"/>
        <v>109.969653119234</v>
      </c>
      <c r="D41" s="17">
        <f t="shared" si="1"/>
        <v>25.3052204932263</v>
      </c>
      <c r="E41" s="18">
        <v>2369514.67</v>
      </c>
      <c r="F41" s="19">
        <f t="shared" si="2"/>
        <v>76.6824863431101</v>
      </c>
      <c r="G41" s="17">
        <f t="shared" si="3"/>
        <v>33.4075723830735</v>
      </c>
      <c r="H41" s="20">
        <v>15</v>
      </c>
      <c r="I41" s="17">
        <f t="shared" si="4"/>
        <v>167.037861915367</v>
      </c>
      <c r="J41" s="17">
        <f t="shared" si="5"/>
        <v>2.56959314775161</v>
      </c>
      <c r="K41" s="20">
        <v>12</v>
      </c>
      <c r="L41" s="17">
        <f t="shared" si="6"/>
        <v>85.6531049250535</v>
      </c>
      <c r="M41" s="17">
        <f t="shared" si="7"/>
        <v>10.1960784313726</v>
      </c>
      <c r="N41" s="21">
        <v>13</v>
      </c>
      <c r="O41" s="17">
        <f t="shared" si="8"/>
        <v>254.901960784314</v>
      </c>
      <c r="P41" s="17">
        <f t="shared" si="9"/>
        <v>28.1463610776035</v>
      </c>
      <c r="Q41" s="21">
        <v>100</v>
      </c>
      <c r="R41" s="17">
        <f t="shared" si="10"/>
        <v>100.522718134298</v>
      </c>
      <c r="S41" s="17">
        <f t="shared" si="11"/>
        <v>10.3448275862069</v>
      </c>
      <c r="T41" s="24">
        <v>16</v>
      </c>
      <c r="U41" s="25">
        <f t="shared" si="12"/>
        <v>86.2068965517241</v>
      </c>
    </row>
    <row r="42" spans="1:21">
      <c r="A42" s="14">
        <v>40</v>
      </c>
      <c r="B42" s="15" t="s">
        <v>61</v>
      </c>
      <c r="C42" s="16">
        <f t="shared" si="0"/>
        <v>109.074795169739</v>
      </c>
      <c r="D42" s="17">
        <f t="shared" si="1"/>
        <v>31.5218704022548</v>
      </c>
      <c r="E42" s="18">
        <v>2951625.51</v>
      </c>
      <c r="F42" s="19">
        <f t="shared" si="2"/>
        <v>95.5208194007722</v>
      </c>
      <c r="G42" s="17">
        <f t="shared" si="3"/>
        <v>22.271714922049</v>
      </c>
      <c r="H42" s="20">
        <v>10</v>
      </c>
      <c r="I42" s="17">
        <f t="shared" si="4"/>
        <v>111.358574610245</v>
      </c>
      <c r="J42" s="17">
        <f t="shared" si="5"/>
        <v>2.84796573875803</v>
      </c>
      <c r="K42" s="20">
        <v>13.3</v>
      </c>
      <c r="L42" s="17">
        <f t="shared" si="6"/>
        <v>94.9321912919343</v>
      </c>
      <c r="M42" s="17">
        <f t="shared" si="7"/>
        <v>10.0627450980392</v>
      </c>
      <c r="N42" s="21">
        <v>12.83</v>
      </c>
      <c r="O42" s="17">
        <f t="shared" si="8"/>
        <v>251.56862745098</v>
      </c>
      <c r="P42" s="17">
        <f t="shared" si="9"/>
        <v>28.1463610776035</v>
      </c>
      <c r="Q42" s="21">
        <v>100</v>
      </c>
      <c r="R42" s="17">
        <f t="shared" si="10"/>
        <v>100.522718134298</v>
      </c>
      <c r="S42" s="17">
        <f t="shared" si="11"/>
        <v>14.2241379310345</v>
      </c>
      <c r="T42" s="24">
        <v>22</v>
      </c>
      <c r="U42" s="25">
        <f t="shared" si="12"/>
        <v>118.534482758621</v>
      </c>
    </row>
    <row r="43" spans="1:21">
      <c r="A43" s="14">
        <v>41</v>
      </c>
      <c r="B43" s="15" t="s">
        <v>62</v>
      </c>
      <c r="C43" s="16">
        <f t="shared" si="0"/>
        <v>108.682604408472</v>
      </c>
      <c r="D43" s="17">
        <f t="shared" si="1"/>
        <v>49.5021696462404</v>
      </c>
      <c r="E43" s="18">
        <v>4635253.71</v>
      </c>
      <c r="F43" s="19">
        <f t="shared" si="2"/>
        <v>150.006574685577</v>
      </c>
      <c r="G43" s="17">
        <f t="shared" si="3"/>
        <v>18.9309576837416</v>
      </c>
      <c r="H43" s="20">
        <v>8.5</v>
      </c>
      <c r="I43" s="17">
        <f t="shared" si="4"/>
        <v>94.6547884187082</v>
      </c>
      <c r="J43" s="17">
        <f t="shared" si="5"/>
        <v>3.05139186295503</v>
      </c>
      <c r="K43" s="20">
        <v>14.25</v>
      </c>
      <c r="L43" s="17">
        <f t="shared" si="6"/>
        <v>101.713062098501</v>
      </c>
      <c r="M43" s="17">
        <f t="shared" si="7"/>
        <v>0</v>
      </c>
      <c r="N43" s="21">
        <v>0</v>
      </c>
      <c r="O43" s="17">
        <f t="shared" si="8"/>
        <v>0</v>
      </c>
      <c r="P43" s="17">
        <f t="shared" si="9"/>
        <v>28.1463610776035</v>
      </c>
      <c r="Q43" s="21">
        <v>100</v>
      </c>
      <c r="R43" s="17">
        <f t="shared" si="10"/>
        <v>100.522718134298</v>
      </c>
      <c r="S43" s="17">
        <f t="shared" si="11"/>
        <v>9.05172413793104</v>
      </c>
      <c r="T43" s="24">
        <v>14</v>
      </c>
      <c r="U43" s="25">
        <f t="shared" si="12"/>
        <v>75.4310344827586</v>
      </c>
    </row>
    <row r="44" spans="1:21">
      <c r="A44" s="14">
        <v>42</v>
      </c>
      <c r="B44" s="15" t="s">
        <v>63</v>
      </c>
      <c r="C44" s="16">
        <f t="shared" si="0"/>
        <v>107.992082918257</v>
      </c>
      <c r="D44" s="17">
        <f t="shared" si="1"/>
        <v>31.9723940907182</v>
      </c>
      <c r="E44" s="18">
        <v>2993811.37</v>
      </c>
      <c r="F44" s="19">
        <f t="shared" si="2"/>
        <v>96.886042699146</v>
      </c>
      <c r="G44" s="17">
        <f t="shared" si="3"/>
        <v>26.7260579064588</v>
      </c>
      <c r="H44" s="20">
        <v>12</v>
      </c>
      <c r="I44" s="17">
        <f t="shared" si="4"/>
        <v>133.630289532294</v>
      </c>
      <c r="J44" s="17">
        <f t="shared" si="5"/>
        <v>3.37259100642398</v>
      </c>
      <c r="K44" s="20">
        <v>15.75</v>
      </c>
      <c r="L44" s="17">
        <f t="shared" si="6"/>
        <v>112.419700214133</v>
      </c>
      <c r="M44" s="17">
        <f t="shared" si="7"/>
        <v>5.49019607843137</v>
      </c>
      <c r="N44" s="21">
        <v>7</v>
      </c>
      <c r="O44" s="17">
        <f t="shared" si="8"/>
        <v>137.254901960784</v>
      </c>
      <c r="P44" s="17">
        <f t="shared" si="9"/>
        <v>28.1463610776035</v>
      </c>
      <c r="Q44" s="21">
        <v>100</v>
      </c>
      <c r="R44" s="17">
        <f t="shared" si="10"/>
        <v>100.522718134298</v>
      </c>
      <c r="S44" s="17">
        <f t="shared" si="11"/>
        <v>12.2844827586207</v>
      </c>
      <c r="T44" s="24">
        <v>19</v>
      </c>
      <c r="U44" s="25">
        <f t="shared" si="12"/>
        <v>102.370689655172</v>
      </c>
    </row>
    <row r="45" spans="1:21">
      <c r="A45" s="14">
        <v>43</v>
      </c>
      <c r="B45" s="15" t="s">
        <v>64</v>
      </c>
      <c r="C45" s="16">
        <f t="shared" si="0"/>
        <v>106.797365351389</v>
      </c>
      <c r="D45" s="17">
        <f t="shared" si="1"/>
        <v>38.7963928710551</v>
      </c>
      <c r="E45" s="18">
        <v>3632792.77</v>
      </c>
      <c r="F45" s="19">
        <f t="shared" si="2"/>
        <v>117.564826881985</v>
      </c>
      <c r="G45" s="17">
        <f t="shared" si="3"/>
        <v>26.7260579064588</v>
      </c>
      <c r="H45" s="20">
        <v>12</v>
      </c>
      <c r="I45" s="17">
        <f t="shared" si="4"/>
        <v>133.630289532294</v>
      </c>
      <c r="J45" s="17">
        <f t="shared" si="5"/>
        <v>2.78372591006424</v>
      </c>
      <c r="K45" s="20">
        <v>13</v>
      </c>
      <c r="L45" s="17">
        <f t="shared" si="6"/>
        <v>92.790863668808</v>
      </c>
      <c r="M45" s="17">
        <f t="shared" si="7"/>
        <v>0</v>
      </c>
      <c r="N45" s="21">
        <v>0</v>
      </c>
      <c r="O45" s="17">
        <f t="shared" si="8"/>
        <v>0</v>
      </c>
      <c r="P45" s="17">
        <f t="shared" si="9"/>
        <v>28.1463610776035</v>
      </c>
      <c r="Q45" s="21">
        <v>100</v>
      </c>
      <c r="R45" s="17">
        <f t="shared" si="10"/>
        <v>100.522718134298</v>
      </c>
      <c r="S45" s="17">
        <f t="shared" si="11"/>
        <v>10.3448275862069</v>
      </c>
      <c r="T45" s="24">
        <v>16</v>
      </c>
      <c r="U45" s="25">
        <f t="shared" si="12"/>
        <v>86.2068965517241</v>
      </c>
    </row>
    <row r="46" spans="1:21">
      <c r="A46" s="14">
        <v>44</v>
      </c>
      <c r="B46" s="15" t="s">
        <v>65</v>
      </c>
      <c r="C46" s="16">
        <f t="shared" si="0"/>
        <v>106.116358088945</v>
      </c>
      <c r="D46" s="17">
        <f t="shared" si="1"/>
        <v>41.0069299373661</v>
      </c>
      <c r="E46" s="18">
        <v>3839781.68</v>
      </c>
      <c r="F46" s="19">
        <f t="shared" si="2"/>
        <v>124.263424052624</v>
      </c>
      <c r="G46" s="17">
        <f t="shared" si="3"/>
        <v>14.4766146993319</v>
      </c>
      <c r="H46" s="20">
        <v>6.5</v>
      </c>
      <c r="I46" s="17">
        <f t="shared" si="4"/>
        <v>72.3830734966593</v>
      </c>
      <c r="J46" s="17">
        <f t="shared" si="5"/>
        <v>2.27837259100642</v>
      </c>
      <c r="K46" s="20">
        <v>10.64</v>
      </c>
      <c r="L46" s="17">
        <f t="shared" si="6"/>
        <v>75.9457530335475</v>
      </c>
      <c r="M46" s="17">
        <f t="shared" si="7"/>
        <v>10.5098039215686</v>
      </c>
      <c r="N46" s="21">
        <v>13.4</v>
      </c>
      <c r="O46" s="17">
        <f t="shared" si="8"/>
        <v>262.745098039216</v>
      </c>
      <c r="P46" s="17">
        <f t="shared" si="9"/>
        <v>28.1463610776035</v>
      </c>
      <c r="Q46" s="21">
        <v>100</v>
      </c>
      <c r="R46" s="17">
        <f t="shared" si="10"/>
        <v>100.522718134298</v>
      </c>
      <c r="S46" s="17">
        <f t="shared" si="11"/>
        <v>9.69827586206897</v>
      </c>
      <c r="T46" s="24">
        <v>15</v>
      </c>
      <c r="U46" s="25">
        <f t="shared" si="12"/>
        <v>80.8189655172414</v>
      </c>
    </row>
    <row r="47" spans="1:21">
      <c r="A47" s="14">
        <v>45</v>
      </c>
      <c r="B47" s="15" t="s">
        <v>66</v>
      </c>
      <c r="C47" s="16">
        <f t="shared" si="0"/>
        <v>105.179221101092</v>
      </c>
      <c r="D47" s="17">
        <f t="shared" si="1"/>
        <v>39.3412756663463</v>
      </c>
      <c r="E47" s="18">
        <v>3683814.17</v>
      </c>
      <c r="F47" s="19">
        <f t="shared" si="2"/>
        <v>119.215986867716</v>
      </c>
      <c r="G47" s="17">
        <f t="shared" si="3"/>
        <v>23.3853006681514</v>
      </c>
      <c r="H47" s="20">
        <v>10.5</v>
      </c>
      <c r="I47" s="17">
        <f t="shared" si="4"/>
        <v>116.926503340757</v>
      </c>
      <c r="J47" s="17">
        <f t="shared" si="5"/>
        <v>3.96145610278373</v>
      </c>
      <c r="K47" s="20">
        <v>18.5</v>
      </c>
      <c r="L47" s="17">
        <f t="shared" si="6"/>
        <v>132.048536759458</v>
      </c>
      <c r="M47" s="17">
        <f t="shared" si="7"/>
        <v>0</v>
      </c>
      <c r="N47" s="21">
        <v>0</v>
      </c>
      <c r="O47" s="17">
        <f t="shared" si="8"/>
        <v>0</v>
      </c>
      <c r="P47" s="17">
        <f t="shared" si="9"/>
        <v>28.1463610776035</v>
      </c>
      <c r="Q47" s="21">
        <v>100</v>
      </c>
      <c r="R47" s="17">
        <f t="shared" si="10"/>
        <v>100.522718134298</v>
      </c>
      <c r="S47" s="17">
        <f t="shared" si="11"/>
        <v>10.3448275862069</v>
      </c>
      <c r="T47" s="24">
        <v>16</v>
      </c>
      <c r="U47" s="25">
        <f t="shared" si="12"/>
        <v>86.2068965517241</v>
      </c>
    </row>
    <row r="48" spans="1:21">
      <c r="A48" s="14">
        <v>46</v>
      </c>
      <c r="B48" s="15" t="s">
        <v>67</v>
      </c>
      <c r="C48" s="16">
        <f t="shared" si="0"/>
        <v>104.893465059568</v>
      </c>
      <c r="D48" s="17">
        <f t="shared" si="1"/>
        <v>29.0073216418319</v>
      </c>
      <c r="E48" s="18">
        <v>2716169.74</v>
      </c>
      <c r="F48" s="19">
        <f t="shared" si="2"/>
        <v>87.900974672218</v>
      </c>
      <c r="G48" s="17">
        <f t="shared" si="3"/>
        <v>25.6124721603563</v>
      </c>
      <c r="H48" s="20">
        <v>11.5</v>
      </c>
      <c r="I48" s="17">
        <f t="shared" si="4"/>
        <v>128.062360801782</v>
      </c>
      <c r="J48" s="17">
        <f t="shared" si="5"/>
        <v>3.25053533190578</v>
      </c>
      <c r="K48" s="20">
        <v>15.18</v>
      </c>
      <c r="L48" s="17">
        <f t="shared" si="6"/>
        <v>108.351177730193</v>
      </c>
      <c r="M48" s="17">
        <f t="shared" si="7"/>
        <v>11.7647058823529</v>
      </c>
      <c r="N48" s="21">
        <v>15</v>
      </c>
      <c r="O48" s="17">
        <f t="shared" si="8"/>
        <v>294.117647058824</v>
      </c>
      <c r="P48" s="17">
        <f t="shared" si="9"/>
        <v>28.1463610776035</v>
      </c>
      <c r="Q48" s="21">
        <v>100</v>
      </c>
      <c r="R48" s="17">
        <f t="shared" si="10"/>
        <v>100.522718134298</v>
      </c>
      <c r="S48" s="17">
        <f t="shared" si="11"/>
        <v>7.11206896551724</v>
      </c>
      <c r="T48" s="24">
        <v>11</v>
      </c>
      <c r="U48" s="25">
        <f t="shared" si="12"/>
        <v>59.2672413793104</v>
      </c>
    </row>
    <row r="49" spans="1:21">
      <c r="A49" s="14">
        <v>47</v>
      </c>
      <c r="B49" s="15" t="s">
        <v>68</v>
      </c>
      <c r="C49" s="16">
        <f t="shared" si="0"/>
        <v>104.395902592261</v>
      </c>
      <c r="D49" s="17">
        <f t="shared" si="1"/>
        <v>31.6170260926281</v>
      </c>
      <c r="E49" s="18">
        <v>2960535.64</v>
      </c>
      <c r="F49" s="19">
        <f t="shared" si="2"/>
        <v>95.8091699776608</v>
      </c>
      <c r="G49" s="17">
        <f t="shared" si="3"/>
        <v>23.3853006681514</v>
      </c>
      <c r="H49" s="20">
        <v>10.5</v>
      </c>
      <c r="I49" s="17">
        <f t="shared" si="4"/>
        <v>116.926503340757</v>
      </c>
      <c r="J49" s="17">
        <f t="shared" si="5"/>
        <v>2.78372591006424</v>
      </c>
      <c r="K49" s="20">
        <v>13</v>
      </c>
      <c r="L49" s="17">
        <f t="shared" si="6"/>
        <v>92.790863668808</v>
      </c>
      <c r="M49" s="17">
        <f t="shared" si="7"/>
        <v>9.41176470588235</v>
      </c>
      <c r="N49" s="21">
        <v>12</v>
      </c>
      <c r="O49" s="17">
        <f t="shared" si="8"/>
        <v>235.294117647059</v>
      </c>
      <c r="P49" s="17">
        <f t="shared" si="9"/>
        <v>28.1463610776035</v>
      </c>
      <c r="Q49" s="21">
        <v>100</v>
      </c>
      <c r="R49" s="17">
        <f t="shared" si="10"/>
        <v>100.522718134298</v>
      </c>
      <c r="S49" s="17">
        <f t="shared" si="11"/>
        <v>9.05172413793104</v>
      </c>
      <c r="T49" s="24">
        <v>14</v>
      </c>
      <c r="U49" s="25">
        <f t="shared" si="12"/>
        <v>75.4310344827586</v>
      </c>
    </row>
    <row r="50" spans="1:21">
      <c r="A50" s="14">
        <v>48</v>
      </c>
      <c r="B50" s="15" t="s">
        <v>69</v>
      </c>
      <c r="C50" s="16">
        <f t="shared" si="0"/>
        <v>104.075239981166</v>
      </c>
      <c r="D50" s="17">
        <f t="shared" si="1"/>
        <v>32.5874115871293</v>
      </c>
      <c r="E50" s="18">
        <v>3051400</v>
      </c>
      <c r="F50" s="19">
        <f t="shared" si="2"/>
        <v>98.74973208221</v>
      </c>
      <c r="G50" s="17">
        <f t="shared" si="3"/>
        <v>20.0445434298441</v>
      </c>
      <c r="H50" s="20">
        <v>9</v>
      </c>
      <c r="I50" s="17">
        <f t="shared" si="4"/>
        <v>100.22271714922</v>
      </c>
      <c r="J50" s="17">
        <f t="shared" si="5"/>
        <v>3.40256959314775</v>
      </c>
      <c r="K50" s="20">
        <v>15.89</v>
      </c>
      <c r="L50" s="17">
        <f t="shared" si="6"/>
        <v>113.418986438258</v>
      </c>
      <c r="M50" s="17">
        <f t="shared" si="7"/>
        <v>10.1960784313726</v>
      </c>
      <c r="N50" s="21">
        <v>13</v>
      </c>
      <c r="O50" s="17">
        <f t="shared" si="8"/>
        <v>254.901960784314</v>
      </c>
      <c r="P50" s="17">
        <f t="shared" si="9"/>
        <v>28.1463610776035</v>
      </c>
      <c r="Q50" s="21">
        <v>100</v>
      </c>
      <c r="R50" s="17">
        <f t="shared" si="10"/>
        <v>100.522718134298</v>
      </c>
      <c r="S50" s="17">
        <f t="shared" si="11"/>
        <v>9.69827586206897</v>
      </c>
      <c r="T50" s="24">
        <v>15</v>
      </c>
      <c r="U50" s="25">
        <f t="shared" si="12"/>
        <v>80.8189655172414</v>
      </c>
    </row>
    <row r="51" spans="1:21">
      <c r="A51" s="14">
        <v>49</v>
      </c>
      <c r="B51" s="15" t="s">
        <v>70</v>
      </c>
      <c r="C51" s="16">
        <f t="shared" si="0"/>
        <v>103.804782330645</v>
      </c>
      <c r="D51" s="17">
        <f t="shared" si="1"/>
        <v>27.6417208168312</v>
      </c>
      <c r="E51" s="18">
        <v>2588298.45</v>
      </c>
      <c r="F51" s="19">
        <f t="shared" si="2"/>
        <v>83.762790354034</v>
      </c>
      <c r="G51" s="17">
        <f t="shared" si="3"/>
        <v>23.3853006681514</v>
      </c>
      <c r="H51" s="20">
        <v>10.5</v>
      </c>
      <c r="I51" s="17">
        <f t="shared" si="4"/>
        <v>116.926503340757</v>
      </c>
      <c r="J51" s="17">
        <f t="shared" si="5"/>
        <v>1.84154175588865</v>
      </c>
      <c r="K51" s="20">
        <v>8.6</v>
      </c>
      <c r="L51" s="17">
        <f t="shared" si="6"/>
        <v>61.3847251962884</v>
      </c>
      <c r="M51" s="17">
        <f t="shared" si="7"/>
        <v>9.85882352941177</v>
      </c>
      <c r="N51" s="21">
        <v>12.57</v>
      </c>
      <c r="O51" s="17">
        <f t="shared" si="8"/>
        <v>246.470588235294</v>
      </c>
      <c r="P51" s="17">
        <f t="shared" si="9"/>
        <v>28.1463610776035</v>
      </c>
      <c r="Q51" s="21">
        <v>100</v>
      </c>
      <c r="R51" s="17">
        <f t="shared" si="10"/>
        <v>100.522718134298</v>
      </c>
      <c r="S51" s="17">
        <f t="shared" si="11"/>
        <v>12.9310344827586</v>
      </c>
      <c r="T51" s="24">
        <v>20</v>
      </c>
      <c r="U51" s="25">
        <f t="shared" si="12"/>
        <v>107.758620689655</v>
      </c>
    </row>
    <row r="52" spans="1:21">
      <c r="A52" s="14">
        <v>50</v>
      </c>
      <c r="B52" s="15" t="s">
        <v>71</v>
      </c>
      <c r="C52" s="16">
        <f t="shared" si="0"/>
        <v>103.790117204873</v>
      </c>
      <c r="D52" s="17">
        <f t="shared" si="1"/>
        <v>30.3007445646952</v>
      </c>
      <c r="E52" s="18">
        <v>2837282.48</v>
      </c>
      <c r="F52" s="19">
        <f t="shared" si="2"/>
        <v>91.8204380748339</v>
      </c>
      <c r="G52" s="17">
        <f t="shared" si="3"/>
        <v>20.0445434298441</v>
      </c>
      <c r="H52" s="20">
        <v>9</v>
      </c>
      <c r="I52" s="17">
        <f t="shared" si="4"/>
        <v>100.22271714922</v>
      </c>
      <c r="J52" s="17">
        <f t="shared" si="5"/>
        <v>3.30620985010707</v>
      </c>
      <c r="K52" s="20">
        <v>15.44</v>
      </c>
      <c r="L52" s="17">
        <f t="shared" si="6"/>
        <v>110.206995003569</v>
      </c>
      <c r="M52" s="17">
        <f t="shared" si="7"/>
        <v>7.12156862745098</v>
      </c>
      <c r="N52" s="21">
        <v>9.08</v>
      </c>
      <c r="O52" s="17">
        <f t="shared" si="8"/>
        <v>178.039215686275</v>
      </c>
      <c r="P52" s="17">
        <f t="shared" si="9"/>
        <v>28.1463610776035</v>
      </c>
      <c r="Q52" s="21">
        <v>100</v>
      </c>
      <c r="R52" s="17">
        <f t="shared" si="10"/>
        <v>100.522718134298</v>
      </c>
      <c r="S52" s="17">
        <f t="shared" si="11"/>
        <v>14.8706896551724</v>
      </c>
      <c r="T52" s="24">
        <v>23</v>
      </c>
      <c r="U52" s="25">
        <f t="shared" si="12"/>
        <v>123.922413793103</v>
      </c>
    </row>
    <row r="53" spans="1:21">
      <c r="A53" s="14">
        <v>51</v>
      </c>
      <c r="B53" s="15" t="s">
        <v>72</v>
      </c>
      <c r="C53" s="16">
        <f t="shared" si="0"/>
        <v>103.189952745248</v>
      </c>
      <c r="D53" s="17">
        <f t="shared" si="1"/>
        <v>41.4959772348114</v>
      </c>
      <c r="E53" s="18">
        <v>3885574.79</v>
      </c>
      <c r="F53" s="19">
        <f t="shared" si="2"/>
        <v>125.745385560034</v>
      </c>
      <c r="G53" s="17">
        <f t="shared" si="3"/>
        <v>18.9309576837416</v>
      </c>
      <c r="H53" s="20">
        <v>8.5</v>
      </c>
      <c r="I53" s="17">
        <f t="shared" si="4"/>
        <v>94.6547884187082</v>
      </c>
      <c r="J53" s="17">
        <f t="shared" si="5"/>
        <v>3.21199143468951</v>
      </c>
      <c r="K53" s="20">
        <v>15</v>
      </c>
      <c r="L53" s="17">
        <f t="shared" si="6"/>
        <v>107.066381156317</v>
      </c>
      <c r="M53" s="17">
        <f t="shared" si="7"/>
        <v>2.35294117647059</v>
      </c>
      <c r="N53" s="21">
        <v>3</v>
      </c>
      <c r="O53" s="17">
        <f t="shared" si="8"/>
        <v>58.8235294117647</v>
      </c>
      <c r="P53" s="17">
        <f t="shared" si="9"/>
        <v>28.1463610776035</v>
      </c>
      <c r="Q53" s="21">
        <v>100</v>
      </c>
      <c r="R53" s="17">
        <f t="shared" si="10"/>
        <v>100.522718134298</v>
      </c>
      <c r="S53" s="17">
        <f t="shared" si="11"/>
        <v>9.05172413793104</v>
      </c>
      <c r="T53" s="24">
        <v>14</v>
      </c>
      <c r="U53" s="25">
        <f t="shared" si="12"/>
        <v>75.4310344827586</v>
      </c>
    </row>
    <row r="54" ht="24" spans="1:21">
      <c r="A54" s="14">
        <v>52</v>
      </c>
      <c r="B54" s="15" t="s">
        <v>73</v>
      </c>
      <c r="C54" s="16">
        <f t="shared" si="0"/>
        <v>101.597862299389</v>
      </c>
      <c r="D54" s="17">
        <f t="shared" si="1"/>
        <v>54.4781139312494</v>
      </c>
      <c r="E54" s="18">
        <v>5101188.12</v>
      </c>
      <c r="F54" s="19">
        <f t="shared" si="2"/>
        <v>165.085193731059</v>
      </c>
      <c r="G54" s="17">
        <f t="shared" si="3"/>
        <v>8.9086859688196</v>
      </c>
      <c r="H54" s="20">
        <v>4</v>
      </c>
      <c r="I54" s="17">
        <f t="shared" si="4"/>
        <v>44.543429844098</v>
      </c>
      <c r="J54" s="17">
        <f t="shared" si="5"/>
        <v>1.65952890792291</v>
      </c>
      <c r="K54" s="20">
        <v>7.75</v>
      </c>
      <c r="L54" s="17">
        <f t="shared" si="6"/>
        <v>55.3176302640971</v>
      </c>
      <c r="M54" s="17">
        <f t="shared" si="7"/>
        <v>0</v>
      </c>
      <c r="N54" s="21">
        <v>0</v>
      </c>
      <c r="O54" s="17">
        <f t="shared" si="8"/>
        <v>0</v>
      </c>
      <c r="P54" s="17">
        <f t="shared" si="9"/>
        <v>28.1463610776035</v>
      </c>
      <c r="Q54" s="21">
        <v>100</v>
      </c>
      <c r="R54" s="17">
        <f t="shared" si="10"/>
        <v>100.522718134298</v>
      </c>
      <c r="S54" s="17">
        <f t="shared" si="11"/>
        <v>8.4051724137931</v>
      </c>
      <c r="T54" s="24">
        <v>13</v>
      </c>
      <c r="U54" s="25">
        <f t="shared" si="12"/>
        <v>70.0431034482759</v>
      </c>
    </row>
    <row r="55" spans="1:21">
      <c r="A55" s="14">
        <v>53</v>
      </c>
      <c r="B55" s="15" t="s">
        <v>74</v>
      </c>
      <c r="C55" s="16">
        <f t="shared" si="0"/>
        <v>100.942914122837</v>
      </c>
      <c r="D55" s="17">
        <f t="shared" si="1"/>
        <v>34.373518389136</v>
      </c>
      <c r="E55" s="18">
        <v>3218646.37</v>
      </c>
      <c r="F55" s="19">
        <f t="shared" si="2"/>
        <v>104.162176936776</v>
      </c>
      <c r="G55" s="17">
        <f t="shared" si="3"/>
        <v>17.8173719376392</v>
      </c>
      <c r="H55" s="20">
        <v>8</v>
      </c>
      <c r="I55" s="17">
        <f t="shared" si="4"/>
        <v>89.086859688196</v>
      </c>
      <c r="J55" s="17">
        <f t="shared" si="5"/>
        <v>2.65096359743041</v>
      </c>
      <c r="K55" s="20">
        <v>12.38</v>
      </c>
      <c r="L55" s="17">
        <f t="shared" si="6"/>
        <v>88.3654532476802</v>
      </c>
      <c r="M55" s="17">
        <f t="shared" si="7"/>
        <v>10.1960784313726</v>
      </c>
      <c r="N55" s="21">
        <v>13</v>
      </c>
      <c r="O55" s="17">
        <f t="shared" si="8"/>
        <v>254.901960784314</v>
      </c>
      <c r="P55" s="17">
        <f t="shared" si="9"/>
        <v>28.1463610776035</v>
      </c>
      <c r="Q55" s="21">
        <v>100</v>
      </c>
      <c r="R55" s="17">
        <f t="shared" si="10"/>
        <v>100.522718134298</v>
      </c>
      <c r="S55" s="17">
        <f t="shared" si="11"/>
        <v>7.75862068965517</v>
      </c>
      <c r="T55" s="24">
        <v>12</v>
      </c>
      <c r="U55" s="25">
        <f t="shared" si="12"/>
        <v>64.6551724137931</v>
      </c>
    </row>
    <row r="56" spans="1:21">
      <c r="A56" s="14">
        <v>54</v>
      </c>
      <c r="B56" s="15" t="s">
        <v>75</v>
      </c>
      <c r="C56" s="16">
        <f t="shared" si="0"/>
        <v>100.867419834939</v>
      </c>
      <c r="D56" s="17">
        <f t="shared" si="1"/>
        <v>30.5966739100612</v>
      </c>
      <c r="E56" s="18">
        <v>2864992.53</v>
      </c>
      <c r="F56" s="19">
        <f t="shared" si="2"/>
        <v>92.7171936668522</v>
      </c>
      <c r="G56" s="17">
        <f t="shared" si="3"/>
        <v>27.8396436525612</v>
      </c>
      <c r="H56" s="20">
        <v>12.5</v>
      </c>
      <c r="I56" s="17">
        <f t="shared" si="4"/>
        <v>139.198218262806</v>
      </c>
      <c r="J56" s="17">
        <f t="shared" si="5"/>
        <v>3.29336188436831</v>
      </c>
      <c r="K56" s="20">
        <v>15.38</v>
      </c>
      <c r="L56" s="17">
        <f t="shared" si="6"/>
        <v>109.778729478944</v>
      </c>
      <c r="M56" s="17">
        <f t="shared" si="7"/>
        <v>0</v>
      </c>
      <c r="N56" s="21">
        <v>0</v>
      </c>
      <c r="O56" s="17">
        <f t="shared" si="8"/>
        <v>0</v>
      </c>
      <c r="P56" s="17">
        <f t="shared" si="9"/>
        <v>28.1463610776035</v>
      </c>
      <c r="Q56" s="21">
        <v>100</v>
      </c>
      <c r="R56" s="17">
        <f t="shared" si="10"/>
        <v>100.522718134298</v>
      </c>
      <c r="S56" s="17">
        <f t="shared" si="11"/>
        <v>10.9913793103448</v>
      </c>
      <c r="T56" s="24">
        <v>17</v>
      </c>
      <c r="U56" s="25">
        <f t="shared" si="12"/>
        <v>91.5948275862069</v>
      </c>
    </row>
    <row r="57" spans="1:21">
      <c r="A57" s="14">
        <v>55</v>
      </c>
      <c r="B57" s="15" t="s">
        <v>76</v>
      </c>
      <c r="C57" s="16">
        <f t="shared" si="0"/>
        <v>100.720714386608</v>
      </c>
      <c r="D57" s="17">
        <f t="shared" si="1"/>
        <v>31.9093156524474</v>
      </c>
      <c r="E57" s="18">
        <v>2987904.87</v>
      </c>
      <c r="F57" s="19">
        <f t="shared" si="2"/>
        <v>96.6948959165073</v>
      </c>
      <c r="G57" s="17">
        <f t="shared" si="3"/>
        <v>24.4988864142539</v>
      </c>
      <c r="H57" s="20">
        <v>11</v>
      </c>
      <c r="I57" s="17">
        <f t="shared" si="4"/>
        <v>122.494432071269</v>
      </c>
      <c r="J57" s="17">
        <f t="shared" si="5"/>
        <v>3.42612419700214</v>
      </c>
      <c r="K57" s="20">
        <v>16</v>
      </c>
      <c r="L57" s="17">
        <f t="shared" si="6"/>
        <v>114.204139900071</v>
      </c>
      <c r="M57" s="17">
        <f t="shared" si="7"/>
        <v>6.27450980392157</v>
      </c>
      <c r="N57" s="21">
        <v>8</v>
      </c>
      <c r="O57" s="17">
        <f t="shared" si="8"/>
        <v>156.862745098039</v>
      </c>
      <c r="P57" s="17">
        <f t="shared" si="9"/>
        <v>28.1463610776035</v>
      </c>
      <c r="Q57" s="21">
        <v>100</v>
      </c>
      <c r="R57" s="17">
        <f t="shared" si="10"/>
        <v>100.522718134298</v>
      </c>
      <c r="S57" s="17">
        <f t="shared" si="11"/>
        <v>6.46551724137931</v>
      </c>
      <c r="T57" s="24">
        <v>10</v>
      </c>
      <c r="U57" s="25">
        <f t="shared" si="12"/>
        <v>53.8793103448276</v>
      </c>
    </row>
    <row r="58" spans="1:21">
      <c r="A58" s="14">
        <v>56</v>
      </c>
      <c r="B58" s="15" t="s">
        <v>77</v>
      </c>
      <c r="C58" s="16">
        <f t="shared" si="0"/>
        <v>99.2746367304901</v>
      </c>
      <c r="D58" s="17">
        <f t="shared" si="1"/>
        <v>31.2427629705139</v>
      </c>
      <c r="E58" s="18">
        <v>2925490.62</v>
      </c>
      <c r="F58" s="19">
        <f t="shared" si="2"/>
        <v>94.6750393045875</v>
      </c>
      <c r="G58" s="17">
        <f t="shared" si="3"/>
        <v>18.9309576837416</v>
      </c>
      <c r="H58" s="20">
        <v>8.5</v>
      </c>
      <c r="I58" s="17">
        <f t="shared" si="4"/>
        <v>94.6547884187082</v>
      </c>
      <c r="J58" s="17">
        <f t="shared" si="5"/>
        <v>3.42612419700214</v>
      </c>
      <c r="K58" s="20">
        <v>16</v>
      </c>
      <c r="L58" s="17">
        <f t="shared" si="6"/>
        <v>114.204139900071</v>
      </c>
      <c r="M58" s="17">
        <f t="shared" si="7"/>
        <v>10.1960784313726</v>
      </c>
      <c r="N58" s="21">
        <v>13</v>
      </c>
      <c r="O58" s="17">
        <f t="shared" si="8"/>
        <v>254.901960784314</v>
      </c>
      <c r="P58" s="17">
        <f t="shared" si="9"/>
        <v>24.4873341375151</v>
      </c>
      <c r="Q58" s="21">
        <v>87</v>
      </c>
      <c r="R58" s="17">
        <f t="shared" si="10"/>
        <v>87.4547647768396</v>
      </c>
      <c r="S58" s="17">
        <f t="shared" si="11"/>
        <v>10.9913793103448</v>
      </c>
      <c r="T58" s="24">
        <v>17</v>
      </c>
      <c r="U58" s="25">
        <f t="shared" si="12"/>
        <v>91.5948275862069</v>
      </c>
    </row>
    <row r="59" spans="1:21">
      <c r="A59" s="14">
        <v>57</v>
      </c>
      <c r="B59" s="15" t="s">
        <v>78</v>
      </c>
      <c r="C59" s="16">
        <f t="shared" si="0"/>
        <v>99.1328947619512</v>
      </c>
      <c r="D59" s="17">
        <f t="shared" si="1"/>
        <v>23.8516867340314</v>
      </c>
      <c r="E59" s="18">
        <v>2233409.57</v>
      </c>
      <c r="F59" s="19">
        <f t="shared" si="2"/>
        <v>72.277838587974</v>
      </c>
      <c r="G59" s="17">
        <f t="shared" si="3"/>
        <v>22.271714922049</v>
      </c>
      <c r="H59" s="20">
        <v>10</v>
      </c>
      <c r="I59" s="17">
        <f t="shared" si="4"/>
        <v>111.358574610245</v>
      </c>
      <c r="J59" s="17">
        <f t="shared" si="5"/>
        <v>2.93361884368308</v>
      </c>
      <c r="K59" s="20">
        <v>13.7</v>
      </c>
      <c r="L59" s="17">
        <f t="shared" si="6"/>
        <v>97.7872947894361</v>
      </c>
      <c r="M59" s="17">
        <f t="shared" si="7"/>
        <v>7.05882352941177</v>
      </c>
      <c r="N59" s="21">
        <v>9</v>
      </c>
      <c r="O59" s="17">
        <f t="shared" si="8"/>
        <v>176.470588235294</v>
      </c>
      <c r="P59" s="17">
        <f t="shared" si="9"/>
        <v>28.1463610776035</v>
      </c>
      <c r="Q59" s="21">
        <v>100</v>
      </c>
      <c r="R59" s="17">
        <f t="shared" si="10"/>
        <v>100.522718134298</v>
      </c>
      <c r="S59" s="17">
        <f t="shared" si="11"/>
        <v>14.8706896551724</v>
      </c>
      <c r="T59" s="24">
        <v>23</v>
      </c>
      <c r="U59" s="25">
        <f t="shared" si="12"/>
        <v>123.922413793103</v>
      </c>
    </row>
    <row r="60" spans="1:21">
      <c r="A60" s="14">
        <v>58</v>
      </c>
      <c r="B60" s="15" t="s">
        <v>79</v>
      </c>
      <c r="C60" s="16">
        <f t="shared" si="0"/>
        <v>99.0551814262733</v>
      </c>
      <c r="D60" s="17">
        <f t="shared" si="1"/>
        <v>29.5765452493285</v>
      </c>
      <c r="E60" s="18">
        <v>2769470.35</v>
      </c>
      <c r="F60" s="19">
        <f t="shared" si="2"/>
        <v>89.6258946949349</v>
      </c>
      <c r="G60" s="17">
        <f t="shared" si="3"/>
        <v>20.0445434298441</v>
      </c>
      <c r="H60" s="20">
        <v>9</v>
      </c>
      <c r="I60" s="17">
        <f t="shared" si="4"/>
        <v>100.22271714922</v>
      </c>
      <c r="J60" s="17">
        <f t="shared" si="5"/>
        <v>3.83083511777302</v>
      </c>
      <c r="K60" s="20">
        <v>17.89</v>
      </c>
      <c r="L60" s="17">
        <f t="shared" si="6"/>
        <v>127.694503925767</v>
      </c>
      <c r="M60" s="17">
        <f t="shared" si="7"/>
        <v>0</v>
      </c>
      <c r="N60" s="21">
        <v>0</v>
      </c>
      <c r="O60" s="17">
        <f t="shared" si="8"/>
        <v>0</v>
      </c>
      <c r="P60" s="17">
        <f t="shared" si="9"/>
        <v>28.1463610776035</v>
      </c>
      <c r="Q60" s="21">
        <v>100</v>
      </c>
      <c r="R60" s="17">
        <f t="shared" si="10"/>
        <v>100.522718134298</v>
      </c>
      <c r="S60" s="17">
        <f t="shared" si="11"/>
        <v>17.4568965517241</v>
      </c>
      <c r="T60" s="24">
        <v>27</v>
      </c>
      <c r="U60" s="25">
        <f t="shared" si="12"/>
        <v>145.474137931035</v>
      </c>
    </row>
    <row r="61" spans="1:21">
      <c r="A61" s="14">
        <v>59</v>
      </c>
      <c r="B61" s="15" t="s">
        <v>80</v>
      </c>
      <c r="C61" s="16">
        <f t="shared" si="0"/>
        <v>97.7681181092806</v>
      </c>
      <c r="D61" s="17">
        <f t="shared" si="1"/>
        <v>31.9126694411132</v>
      </c>
      <c r="E61" s="18">
        <v>2988218.91</v>
      </c>
      <c r="F61" s="19">
        <f t="shared" si="2"/>
        <v>96.7050589124643</v>
      </c>
      <c r="G61" s="17">
        <f t="shared" si="3"/>
        <v>20.0445434298441</v>
      </c>
      <c r="H61" s="20">
        <v>9</v>
      </c>
      <c r="I61" s="17">
        <f t="shared" si="4"/>
        <v>100.22271714922</v>
      </c>
      <c r="J61" s="17">
        <f t="shared" si="5"/>
        <v>3.16488222698073</v>
      </c>
      <c r="K61" s="20">
        <v>14.78</v>
      </c>
      <c r="L61" s="17">
        <f t="shared" si="6"/>
        <v>105.496074232691</v>
      </c>
      <c r="M61" s="17">
        <f t="shared" si="7"/>
        <v>1.56862745098039</v>
      </c>
      <c r="N61" s="21">
        <v>2</v>
      </c>
      <c r="O61" s="17">
        <f t="shared" si="8"/>
        <v>39.2156862745098</v>
      </c>
      <c r="P61" s="17">
        <f t="shared" si="9"/>
        <v>28.1463610776035</v>
      </c>
      <c r="Q61" s="21">
        <v>100</v>
      </c>
      <c r="R61" s="17">
        <f t="shared" si="10"/>
        <v>100.522718134298</v>
      </c>
      <c r="S61" s="17">
        <f t="shared" si="11"/>
        <v>12.9310344827586</v>
      </c>
      <c r="T61" s="24">
        <v>20</v>
      </c>
      <c r="U61" s="25">
        <f t="shared" si="12"/>
        <v>107.758620689655</v>
      </c>
    </row>
    <row r="62" spans="1:21">
      <c r="A62" s="14">
        <v>60</v>
      </c>
      <c r="B62" s="15" t="s">
        <v>81</v>
      </c>
      <c r="C62" s="16">
        <f t="shared" si="0"/>
        <v>97.5357512709513</v>
      </c>
      <c r="D62" s="17">
        <f t="shared" si="1"/>
        <v>31.7016869362946</v>
      </c>
      <c r="E62" s="18">
        <v>2968463.06</v>
      </c>
      <c r="F62" s="19">
        <f t="shared" si="2"/>
        <v>96.0657179887715</v>
      </c>
      <c r="G62" s="17">
        <f t="shared" si="3"/>
        <v>17.8173719376392</v>
      </c>
      <c r="H62" s="20">
        <v>8</v>
      </c>
      <c r="I62" s="17">
        <f t="shared" si="4"/>
        <v>89.086859688196</v>
      </c>
      <c r="J62" s="17">
        <f t="shared" si="5"/>
        <v>1.82012847965739</v>
      </c>
      <c r="K62" s="20">
        <v>8.5</v>
      </c>
      <c r="L62" s="17">
        <f t="shared" si="6"/>
        <v>60.6709493219129</v>
      </c>
      <c r="M62" s="17">
        <f t="shared" si="7"/>
        <v>7.05882352941177</v>
      </c>
      <c r="N62" s="21">
        <v>9</v>
      </c>
      <c r="O62" s="17">
        <f t="shared" si="8"/>
        <v>176.470588235294</v>
      </c>
      <c r="P62" s="17">
        <f t="shared" si="9"/>
        <v>28.1463610776035</v>
      </c>
      <c r="Q62" s="21">
        <v>100</v>
      </c>
      <c r="R62" s="17">
        <f t="shared" si="10"/>
        <v>100.522718134298</v>
      </c>
      <c r="S62" s="17">
        <f t="shared" si="11"/>
        <v>10.9913793103448</v>
      </c>
      <c r="T62" s="24">
        <v>17</v>
      </c>
      <c r="U62" s="25">
        <f t="shared" si="12"/>
        <v>91.5948275862069</v>
      </c>
    </row>
    <row r="63" spans="1:21">
      <c r="A63" s="14">
        <v>61</v>
      </c>
      <c r="B63" s="15" t="s">
        <v>82</v>
      </c>
      <c r="C63" s="16">
        <f t="shared" si="0"/>
        <v>96.5891546768095</v>
      </c>
      <c r="D63" s="17">
        <f t="shared" si="1"/>
        <v>19.2045555619669</v>
      </c>
      <c r="E63" s="18">
        <v>1798264.36</v>
      </c>
      <c r="F63" s="19">
        <f t="shared" si="2"/>
        <v>58.1956229150511</v>
      </c>
      <c r="G63" s="17">
        <f t="shared" si="3"/>
        <v>22.271714922049</v>
      </c>
      <c r="H63" s="20">
        <v>10</v>
      </c>
      <c r="I63" s="17">
        <f t="shared" si="4"/>
        <v>111.358574610245</v>
      </c>
      <c r="J63" s="17">
        <f t="shared" si="5"/>
        <v>3.42612419700214</v>
      </c>
      <c r="K63" s="20">
        <v>16</v>
      </c>
      <c r="L63" s="17">
        <f t="shared" si="6"/>
        <v>114.204139900071</v>
      </c>
      <c r="M63" s="17">
        <f t="shared" si="7"/>
        <v>12.5490196078431</v>
      </c>
      <c r="N63" s="21">
        <v>16</v>
      </c>
      <c r="O63" s="17">
        <f t="shared" si="8"/>
        <v>313.725490196078</v>
      </c>
      <c r="P63" s="17">
        <f t="shared" si="9"/>
        <v>28.1463610776035</v>
      </c>
      <c r="Q63" s="21">
        <v>100</v>
      </c>
      <c r="R63" s="17">
        <f t="shared" si="10"/>
        <v>100.522718134298</v>
      </c>
      <c r="S63" s="17">
        <f t="shared" si="11"/>
        <v>10.9913793103448</v>
      </c>
      <c r="T63" s="24">
        <v>17</v>
      </c>
      <c r="U63" s="25">
        <f t="shared" si="12"/>
        <v>91.5948275862069</v>
      </c>
    </row>
    <row r="64" spans="1:21">
      <c r="A64" s="14">
        <v>62</v>
      </c>
      <c r="B64" s="15" t="s">
        <v>83</v>
      </c>
      <c r="C64" s="16">
        <f t="shared" si="0"/>
        <v>95.6050347114354</v>
      </c>
      <c r="D64" s="17">
        <f t="shared" si="1"/>
        <v>26.9069881017803</v>
      </c>
      <c r="E64" s="18">
        <v>2519500</v>
      </c>
      <c r="F64" s="19">
        <f t="shared" si="2"/>
        <v>81.5363275811523</v>
      </c>
      <c r="G64" s="17">
        <f t="shared" si="3"/>
        <v>20.0445434298441</v>
      </c>
      <c r="H64" s="20">
        <v>9</v>
      </c>
      <c r="I64" s="17">
        <f t="shared" si="4"/>
        <v>100.22271714922</v>
      </c>
      <c r="J64" s="17">
        <f t="shared" si="5"/>
        <v>3.37901498929336</v>
      </c>
      <c r="K64" s="20">
        <v>15.78</v>
      </c>
      <c r="L64" s="17">
        <f t="shared" si="6"/>
        <v>112.633832976445</v>
      </c>
      <c r="M64" s="17">
        <f t="shared" si="7"/>
        <v>5.49019607843137</v>
      </c>
      <c r="N64" s="21">
        <v>7</v>
      </c>
      <c r="O64" s="17">
        <f t="shared" si="8"/>
        <v>137.254901960784</v>
      </c>
      <c r="P64" s="17">
        <f t="shared" si="9"/>
        <v>28.1463610776035</v>
      </c>
      <c r="Q64" s="21">
        <v>100</v>
      </c>
      <c r="R64" s="17">
        <f t="shared" si="10"/>
        <v>100.522718134298</v>
      </c>
      <c r="S64" s="17">
        <f t="shared" si="11"/>
        <v>11.6379310344828</v>
      </c>
      <c r="T64" s="24">
        <v>18</v>
      </c>
      <c r="U64" s="25">
        <f t="shared" si="12"/>
        <v>96.9827586206897</v>
      </c>
    </row>
    <row r="65" spans="1:21">
      <c r="A65" s="14">
        <v>63</v>
      </c>
      <c r="B65" s="15" t="s">
        <v>84</v>
      </c>
      <c r="C65" s="16">
        <f t="shared" si="0"/>
        <v>93.6787130871204</v>
      </c>
      <c r="D65" s="17">
        <f t="shared" si="1"/>
        <v>22.8816110516853</v>
      </c>
      <c r="E65" s="18">
        <v>2142574.22</v>
      </c>
      <c r="F65" s="19">
        <f t="shared" si="2"/>
        <v>69.3382153081373</v>
      </c>
      <c r="G65" s="17">
        <f t="shared" si="3"/>
        <v>23.3853006681514</v>
      </c>
      <c r="H65" s="20">
        <v>10.5</v>
      </c>
      <c r="I65" s="17">
        <f t="shared" si="4"/>
        <v>116.926503340757</v>
      </c>
      <c r="J65" s="17">
        <f t="shared" si="5"/>
        <v>3.01713062098501</v>
      </c>
      <c r="K65" s="20">
        <v>14.09</v>
      </c>
      <c r="L65" s="17">
        <f t="shared" si="6"/>
        <v>100.5710206995</v>
      </c>
      <c r="M65" s="17">
        <f t="shared" si="7"/>
        <v>7.84313725490196</v>
      </c>
      <c r="N65" s="21">
        <v>10</v>
      </c>
      <c r="O65" s="17">
        <f t="shared" si="8"/>
        <v>196.078431372549</v>
      </c>
      <c r="P65" s="17">
        <f t="shared" si="9"/>
        <v>28.1463610776035</v>
      </c>
      <c r="Q65" s="21">
        <v>100</v>
      </c>
      <c r="R65" s="17">
        <f t="shared" si="10"/>
        <v>100.522718134298</v>
      </c>
      <c r="S65" s="17">
        <f t="shared" si="11"/>
        <v>8.4051724137931</v>
      </c>
      <c r="T65" s="24">
        <v>13</v>
      </c>
      <c r="U65" s="25">
        <f t="shared" si="12"/>
        <v>70.0431034482759</v>
      </c>
    </row>
    <row r="66" spans="1:21">
      <c r="A66" s="14">
        <v>64</v>
      </c>
      <c r="B66" s="15" t="s">
        <v>85</v>
      </c>
      <c r="C66" s="16">
        <f t="shared" si="0"/>
        <v>92.7888237055767</v>
      </c>
      <c r="D66" s="17">
        <f t="shared" si="1"/>
        <v>48.6687830653756</v>
      </c>
      <c r="E66" s="18">
        <v>4557217.57</v>
      </c>
      <c r="F66" s="19">
        <f t="shared" si="2"/>
        <v>147.481160804169</v>
      </c>
      <c r="G66" s="17">
        <f t="shared" si="3"/>
        <v>7.79510022271715</v>
      </c>
      <c r="H66" s="20">
        <v>3.5</v>
      </c>
      <c r="I66" s="17">
        <f t="shared" si="4"/>
        <v>38.9755011135857</v>
      </c>
      <c r="J66" s="17">
        <f t="shared" si="5"/>
        <v>1.71306209850107</v>
      </c>
      <c r="K66" s="20">
        <v>8</v>
      </c>
      <c r="L66" s="17">
        <f t="shared" si="6"/>
        <v>57.1020699500357</v>
      </c>
      <c r="M66" s="17">
        <f t="shared" si="7"/>
        <v>0</v>
      </c>
      <c r="N66" s="21">
        <v>0</v>
      </c>
      <c r="O66" s="17">
        <f t="shared" si="8"/>
        <v>0</v>
      </c>
      <c r="P66" s="17">
        <f t="shared" si="9"/>
        <v>28.1463610776035</v>
      </c>
      <c r="Q66" s="21">
        <v>100</v>
      </c>
      <c r="R66" s="17">
        <f t="shared" si="10"/>
        <v>100.522718134298</v>
      </c>
      <c r="S66" s="17">
        <f t="shared" si="11"/>
        <v>6.46551724137931</v>
      </c>
      <c r="T66" s="24">
        <v>10</v>
      </c>
      <c r="U66" s="25">
        <f t="shared" si="12"/>
        <v>53.8793103448276</v>
      </c>
    </row>
    <row r="67" spans="1:21">
      <c r="A67" s="14">
        <v>65</v>
      </c>
      <c r="B67" s="15" t="s">
        <v>86</v>
      </c>
      <c r="C67" s="16">
        <f t="shared" ref="C67:C130" si="13">D67+G67+J67+M67+P67+S67</f>
        <v>92.5696591205725</v>
      </c>
      <c r="D67" s="17">
        <f t="shared" ref="D67:D130" si="14">F67*0.33</f>
        <v>31.4622059850027</v>
      </c>
      <c r="E67" s="18">
        <v>2946038.69</v>
      </c>
      <c r="F67" s="19">
        <f t="shared" ref="F67:F130" si="15">100*(E67/3090033.7)</f>
        <v>95.3400181363718</v>
      </c>
      <c r="G67" s="17">
        <f t="shared" ref="G67:G130" si="16">I67*0.2</f>
        <v>13.3630289532294</v>
      </c>
      <c r="H67" s="20">
        <v>6</v>
      </c>
      <c r="I67" s="17">
        <f t="shared" ref="I67:I130" si="17">100*(H67/8.98)</f>
        <v>66.815144766147</v>
      </c>
      <c r="J67" s="17">
        <f t="shared" ref="J67:J130" si="18">L67*0.03</f>
        <v>3.21199143468951</v>
      </c>
      <c r="K67" s="20">
        <v>15</v>
      </c>
      <c r="L67" s="17">
        <f t="shared" ref="L67:L130" si="19">100*(K67/14.01)</f>
        <v>107.066381156317</v>
      </c>
      <c r="M67" s="17">
        <f t="shared" ref="M67:M130" si="20">O67*0.04</f>
        <v>8.62745098039216</v>
      </c>
      <c r="N67" s="21">
        <v>11</v>
      </c>
      <c r="O67" s="17">
        <f t="shared" ref="O67:O130" si="21">100*(N67/5.1)</f>
        <v>215.686274509804</v>
      </c>
      <c r="P67" s="17">
        <f t="shared" ref="P67:P130" si="22">R67*0.28</f>
        <v>28.1463610776035</v>
      </c>
      <c r="Q67" s="21">
        <v>100</v>
      </c>
      <c r="R67" s="17">
        <f t="shared" ref="R67:R130" si="23">100*(Q67/99.48)</f>
        <v>100.522718134298</v>
      </c>
      <c r="S67" s="17">
        <f t="shared" ref="S67:S130" si="24">U67*0.12</f>
        <v>7.75862068965517</v>
      </c>
      <c r="T67" s="24">
        <v>12</v>
      </c>
      <c r="U67" s="25">
        <f t="shared" ref="U67:U130" si="25">100*(T67/18.56)</f>
        <v>64.6551724137931</v>
      </c>
    </row>
    <row r="68" spans="1:21">
      <c r="A68" s="14">
        <v>66</v>
      </c>
      <c r="B68" s="15" t="s">
        <v>87</v>
      </c>
      <c r="C68" s="16">
        <f t="shared" si="13"/>
        <v>92.0693678414481</v>
      </c>
      <c r="D68" s="17">
        <f t="shared" si="14"/>
        <v>30.1424872615467</v>
      </c>
      <c r="E68" s="18">
        <v>2822463.68</v>
      </c>
      <c r="F68" s="19">
        <f t="shared" si="15"/>
        <v>91.3408704895354</v>
      </c>
      <c r="G68" s="17">
        <f t="shared" si="16"/>
        <v>20.0445434298441</v>
      </c>
      <c r="H68" s="20">
        <v>9</v>
      </c>
      <c r="I68" s="17">
        <f t="shared" si="17"/>
        <v>100.22271714922</v>
      </c>
      <c r="J68" s="17">
        <f t="shared" si="18"/>
        <v>3.09207708779443</v>
      </c>
      <c r="K68" s="20">
        <v>14.44</v>
      </c>
      <c r="L68" s="17">
        <f t="shared" si="19"/>
        <v>103.069236259814</v>
      </c>
      <c r="M68" s="17">
        <f t="shared" si="20"/>
        <v>2.35294117647059</v>
      </c>
      <c r="N68" s="21">
        <v>3</v>
      </c>
      <c r="O68" s="17">
        <f t="shared" si="21"/>
        <v>58.8235294117647</v>
      </c>
      <c r="P68" s="17">
        <f t="shared" si="22"/>
        <v>26.7390430237234</v>
      </c>
      <c r="Q68" s="21">
        <v>95</v>
      </c>
      <c r="R68" s="17">
        <f t="shared" si="23"/>
        <v>95.4965822275834</v>
      </c>
      <c r="S68" s="17">
        <f t="shared" si="24"/>
        <v>9.69827586206897</v>
      </c>
      <c r="T68" s="24">
        <v>15</v>
      </c>
      <c r="U68" s="25">
        <f t="shared" si="25"/>
        <v>80.8189655172414</v>
      </c>
    </row>
    <row r="69" spans="1:21">
      <c r="A69" s="14">
        <v>67</v>
      </c>
      <c r="B69" s="15" t="s">
        <v>88</v>
      </c>
      <c r="C69" s="16">
        <f t="shared" si="13"/>
        <v>91.3812841413976</v>
      </c>
      <c r="D69" s="17">
        <f t="shared" si="14"/>
        <v>29.0249645950463</v>
      </c>
      <c r="E69" s="18">
        <v>2717821.78</v>
      </c>
      <c r="F69" s="19">
        <f t="shared" si="15"/>
        <v>87.954438166807</v>
      </c>
      <c r="G69" s="17">
        <f t="shared" si="16"/>
        <v>22.271714922049</v>
      </c>
      <c r="H69" s="20">
        <v>10</v>
      </c>
      <c r="I69" s="17">
        <f t="shared" si="17"/>
        <v>111.358574610245</v>
      </c>
      <c r="J69" s="17">
        <f t="shared" si="18"/>
        <v>2.47323340471092</v>
      </c>
      <c r="K69" s="20">
        <v>11.55</v>
      </c>
      <c r="L69" s="17">
        <f t="shared" si="19"/>
        <v>82.441113490364</v>
      </c>
      <c r="M69" s="17">
        <f t="shared" si="20"/>
        <v>2.35294117647059</v>
      </c>
      <c r="N69" s="21">
        <v>3</v>
      </c>
      <c r="O69" s="17">
        <f t="shared" si="21"/>
        <v>58.8235294117647</v>
      </c>
      <c r="P69" s="17">
        <f t="shared" si="22"/>
        <v>28.1463610776035</v>
      </c>
      <c r="Q69" s="21">
        <v>100</v>
      </c>
      <c r="R69" s="17">
        <f t="shared" si="23"/>
        <v>100.522718134298</v>
      </c>
      <c r="S69" s="17">
        <f t="shared" si="24"/>
        <v>7.11206896551724</v>
      </c>
      <c r="T69" s="24">
        <v>11</v>
      </c>
      <c r="U69" s="25">
        <f t="shared" si="25"/>
        <v>59.2672413793104</v>
      </c>
    </row>
    <row r="70" spans="1:21">
      <c r="A70" s="14">
        <v>68</v>
      </c>
      <c r="B70" s="15" t="s">
        <v>89</v>
      </c>
      <c r="C70" s="16">
        <f t="shared" si="13"/>
        <v>91.0156297133584</v>
      </c>
      <c r="D70" s="17">
        <f t="shared" si="14"/>
        <v>31.827551728643</v>
      </c>
      <c r="E70" s="18">
        <v>2980248.71</v>
      </c>
      <c r="F70" s="19">
        <f t="shared" si="15"/>
        <v>96.4471264504332</v>
      </c>
      <c r="G70" s="17">
        <f t="shared" si="16"/>
        <v>17.8173719376392</v>
      </c>
      <c r="H70" s="20">
        <v>8</v>
      </c>
      <c r="I70" s="17">
        <f t="shared" si="17"/>
        <v>89.086859688196</v>
      </c>
      <c r="J70" s="17">
        <f t="shared" si="18"/>
        <v>2.8372591006424</v>
      </c>
      <c r="K70" s="20">
        <v>13.25</v>
      </c>
      <c r="L70" s="17">
        <f t="shared" si="19"/>
        <v>94.5753033547466</v>
      </c>
      <c r="M70" s="17">
        <f t="shared" si="20"/>
        <v>3.92156862745098</v>
      </c>
      <c r="N70" s="21">
        <v>5</v>
      </c>
      <c r="O70" s="17">
        <f t="shared" si="21"/>
        <v>98.0392156862745</v>
      </c>
      <c r="P70" s="17">
        <f t="shared" si="22"/>
        <v>28.1463610776035</v>
      </c>
      <c r="Q70" s="21">
        <v>100</v>
      </c>
      <c r="R70" s="17">
        <f t="shared" si="23"/>
        <v>100.522718134298</v>
      </c>
      <c r="S70" s="17">
        <f t="shared" si="24"/>
        <v>6.46551724137931</v>
      </c>
      <c r="T70" s="24">
        <v>10</v>
      </c>
      <c r="U70" s="25">
        <f t="shared" si="25"/>
        <v>53.8793103448276</v>
      </c>
    </row>
    <row r="71" spans="1:21">
      <c r="A71" s="14">
        <v>69</v>
      </c>
      <c r="B71" s="15" t="s">
        <v>90</v>
      </c>
      <c r="C71" s="16">
        <f t="shared" si="13"/>
        <v>90.9570574318357</v>
      </c>
      <c r="D71" s="17">
        <f t="shared" si="14"/>
        <v>31.2267217279863</v>
      </c>
      <c r="E71" s="18">
        <v>2923988.56</v>
      </c>
      <c r="F71" s="19">
        <f t="shared" si="15"/>
        <v>94.6264294787465</v>
      </c>
      <c r="G71" s="17">
        <f t="shared" si="16"/>
        <v>14.4766146993319</v>
      </c>
      <c r="H71" s="20">
        <v>6.5</v>
      </c>
      <c r="I71" s="17">
        <f t="shared" si="17"/>
        <v>72.3830734966593</v>
      </c>
      <c r="J71" s="17">
        <f t="shared" si="18"/>
        <v>3.21199143468951</v>
      </c>
      <c r="K71" s="20">
        <v>15</v>
      </c>
      <c r="L71" s="17">
        <f t="shared" si="19"/>
        <v>107.066381156317</v>
      </c>
      <c r="M71" s="17">
        <f t="shared" si="20"/>
        <v>5.49019607843137</v>
      </c>
      <c r="N71" s="21">
        <v>7</v>
      </c>
      <c r="O71" s="17">
        <f t="shared" si="21"/>
        <v>137.254901960784</v>
      </c>
      <c r="P71" s="17">
        <f t="shared" si="22"/>
        <v>28.1463610776035</v>
      </c>
      <c r="Q71" s="21">
        <v>100</v>
      </c>
      <c r="R71" s="17">
        <f t="shared" si="23"/>
        <v>100.522718134298</v>
      </c>
      <c r="S71" s="17">
        <f t="shared" si="24"/>
        <v>8.4051724137931</v>
      </c>
      <c r="T71" s="24">
        <v>13</v>
      </c>
      <c r="U71" s="25">
        <f t="shared" si="25"/>
        <v>70.0431034482759</v>
      </c>
    </row>
    <row r="72" spans="1:21">
      <c r="A72" s="14">
        <v>70</v>
      </c>
      <c r="B72" s="15" t="s">
        <v>91</v>
      </c>
      <c r="C72" s="16">
        <f t="shared" si="13"/>
        <v>90.6438716871079</v>
      </c>
      <c r="D72" s="17">
        <f t="shared" si="14"/>
        <v>32.1232070381627</v>
      </c>
      <c r="E72" s="18">
        <v>3007933.1</v>
      </c>
      <c r="F72" s="19">
        <f t="shared" si="15"/>
        <v>97.3430516307961</v>
      </c>
      <c r="G72" s="17">
        <f t="shared" si="16"/>
        <v>20.0445434298441</v>
      </c>
      <c r="H72" s="20">
        <v>9</v>
      </c>
      <c r="I72" s="17">
        <f t="shared" si="17"/>
        <v>100.22271714922</v>
      </c>
      <c r="J72" s="17">
        <f t="shared" si="18"/>
        <v>3.33190578158458</v>
      </c>
      <c r="K72" s="20">
        <v>15.56</v>
      </c>
      <c r="L72" s="17">
        <f t="shared" si="19"/>
        <v>111.063526052819</v>
      </c>
      <c r="M72" s="17">
        <f t="shared" si="20"/>
        <v>0</v>
      </c>
      <c r="N72" s="21">
        <v>0</v>
      </c>
      <c r="O72" s="17">
        <f t="shared" si="21"/>
        <v>0</v>
      </c>
      <c r="P72" s="17">
        <f t="shared" si="22"/>
        <v>26.7390430237234</v>
      </c>
      <c r="Q72" s="21">
        <v>95</v>
      </c>
      <c r="R72" s="17">
        <f t="shared" si="23"/>
        <v>95.4965822275834</v>
      </c>
      <c r="S72" s="17">
        <f t="shared" si="24"/>
        <v>8.4051724137931</v>
      </c>
      <c r="T72" s="24">
        <v>13</v>
      </c>
      <c r="U72" s="25">
        <f t="shared" si="25"/>
        <v>70.0431034482759</v>
      </c>
    </row>
    <row r="73" spans="1:21">
      <c r="A73" s="14">
        <v>71</v>
      </c>
      <c r="B73" s="15" t="s">
        <v>92</v>
      </c>
      <c r="C73" s="16">
        <f t="shared" si="13"/>
        <v>90.275501590612</v>
      </c>
      <c r="D73" s="17">
        <f t="shared" si="14"/>
        <v>21.2648839266704</v>
      </c>
      <c r="E73" s="18">
        <v>1991188.12</v>
      </c>
      <c r="F73" s="19">
        <f t="shared" si="15"/>
        <v>64.4390422020316</v>
      </c>
      <c r="G73" s="17">
        <f t="shared" si="16"/>
        <v>23.3853006681514</v>
      </c>
      <c r="H73" s="20">
        <v>10.5</v>
      </c>
      <c r="I73" s="17">
        <f t="shared" si="17"/>
        <v>116.926503340757</v>
      </c>
      <c r="J73" s="17">
        <f t="shared" si="18"/>
        <v>3.25481798715203</v>
      </c>
      <c r="K73" s="20">
        <v>15.2</v>
      </c>
      <c r="L73" s="17">
        <f t="shared" si="19"/>
        <v>108.493932905068</v>
      </c>
      <c r="M73" s="17">
        <f t="shared" si="20"/>
        <v>0</v>
      </c>
      <c r="N73" s="21">
        <v>0</v>
      </c>
      <c r="O73" s="17">
        <f t="shared" si="21"/>
        <v>0</v>
      </c>
      <c r="P73" s="17">
        <f t="shared" si="22"/>
        <v>28.1463610776035</v>
      </c>
      <c r="Q73" s="21">
        <v>100</v>
      </c>
      <c r="R73" s="17">
        <f t="shared" si="23"/>
        <v>100.522718134298</v>
      </c>
      <c r="S73" s="17">
        <f t="shared" si="24"/>
        <v>14.2241379310345</v>
      </c>
      <c r="T73" s="24">
        <v>22</v>
      </c>
      <c r="U73" s="25">
        <f t="shared" si="25"/>
        <v>118.534482758621</v>
      </c>
    </row>
    <row r="74" spans="1:21">
      <c r="A74" s="14">
        <v>72</v>
      </c>
      <c r="B74" s="15" t="s">
        <v>93</v>
      </c>
      <c r="C74" s="16">
        <f t="shared" si="13"/>
        <v>90.0702414728811</v>
      </c>
      <c r="D74" s="17">
        <f t="shared" si="14"/>
        <v>26.9601843759827</v>
      </c>
      <c r="E74" s="18">
        <v>2524481.16</v>
      </c>
      <c r="F74" s="19">
        <f t="shared" si="15"/>
        <v>81.6975284120688</v>
      </c>
      <c r="G74" s="17">
        <f t="shared" si="16"/>
        <v>22.271714922049</v>
      </c>
      <c r="H74" s="20">
        <v>10</v>
      </c>
      <c r="I74" s="17">
        <f t="shared" si="17"/>
        <v>111.358574610245</v>
      </c>
      <c r="J74" s="17">
        <f t="shared" si="18"/>
        <v>3.64025695931477</v>
      </c>
      <c r="K74" s="20">
        <v>17</v>
      </c>
      <c r="L74" s="17">
        <f t="shared" si="19"/>
        <v>121.341898643826</v>
      </c>
      <c r="M74" s="17">
        <f t="shared" si="20"/>
        <v>0</v>
      </c>
      <c r="N74" s="21">
        <v>0</v>
      </c>
      <c r="O74" s="17">
        <f t="shared" si="21"/>
        <v>0</v>
      </c>
      <c r="P74" s="17">
        <f t="shared" si="22"/>
        <v>28.1463610776035</v>
      </c>
      <c r="Q74" s="21">
        <v>100</v>
      </c>
      <c r="R74" s="17">
        <f t="shared" si="23"/>
        <v>100.522718134298</v>
      </c>
      <c r="S74" s="17">
        <f t="shared" si="24"/>
        <v>9.05172413793104</v>
      </c>
      <c r="T74" s="24">
        <v>14</v>
      </c>
      <c r="U74" s="25">
        <f t="shared" si="25"/>
        <v>75.4310344827586</v>
      </c>
    </row>
    <row r="75" spans="1:21">
      <c r="A75" s="14">
        <v>73</v>
      </c>
      <c r="B75" s="15" t="s">
        <v>94</v>
      </c>
      <c r="C75" s="16">
        <f t="shared" si="13"/>
        <v>89.4853058381001</v>
      </c>
      <c r="D75" s="17">
        <f t="shared" si="14"/>
        <v>19.0391667055282</v>
      </c>
      <c r="E75" s="18">
        <v>1782777.78</v>
      </c>
      <c r="F75" s="19">
        <f t="shared" si="15"/>
        <v>57.6944445622065</v>
      </c>
      <c r="G75" s="17">
        <f t="shared" si="16"/>
        <v>24.4988864142539</v>
      </c>
      <c r="H75" s="20">
        <v>11</v>
      </c>
      <c r="I75" s="17">
        <f t="shared" si="17"/>
        <v>122.494432071269</v>
      </c>
      <c r="J75" s="17">
        <f t="shared" si="18"/>
        <v>2.61241970021413</v>
      </c>
      <c r="K75" s="20">
        <v>12.2</v>
      </c>
      <c r="L75" s="17">
        <f t="shared" si="19"/>
        <v>87.0806566738044</v>
      </c>
      <c r="M75" s="17">
        <f t="shared" si="20"/>
        <v>5.49019607843137</v>
      </c>
      <c r="N75" s="21">
        <v>7</v>
      </c>
      <c r="O75" s="17">
        <f t="shared" si="21"/>
        <v>137.254901960784</v>
      </c>
      <c r="P75" s="17">
        <f t="shared" si="22"/>
        <v>28.1463610776035</v>
      </c>
      <c r="Q75" s="21">
        <v>100</v>
      </c>
      <c r="R75" s="17">
        <f t="shared" si="23"/>
        <v>100.522718134298</v>
      </c>
      <c r="S75" s="17">
        <f t="shared" si="24"/>
        <v>9.69827586206897</v>
      </c>
      <c r="T75" s="24">
        <v>15</v>
      </c>
      <c r="U75" s="25">
        <f t="shared" si="25"/>
        <v>80.8189655172414</v>
      </c>
    </row>
    <row r="76" spans="1:21">
      <c r="A76" s="14">
        <v>74</v>
      </c>
      <c r="B76" s="15" t="s">
        <v>95</v>
      </c>
      <c r="C76" s="16">
        <f t="shared" si="13"/>
        <v>89.2899865443981</v>
      </c>
      <c r="D76" s="17">
        <f t="shared" si="14"/>
        <v>31.1925849352387</v>
      </c>
      <c r="E76" s="18">
        <v>2920792.08</v>
      </c>
      <c r="F76" s="19">
        <f t="shared" si="15"/>
        <v>94.5229846522386</v>
      </c>
      <c r="G76" s="17">
        <f t="shared" si="16"/>
        <v>8.9086859688196</v>
      </c>
      <c r="H76" s="20">
        <v>4</v>
      </c>
      <c r="I76" s="17">
        <f t="shared" si="17"/>
        <v>44.543429844098</v>
      </c>
      <c r="J76" s="17">
        <f t="shared" si="18"/>
        <v>2.85438972162741</v>
      </c>
      <c r="K76" s="20">
        <v>13.33</v>
      </c>
      <c r="L76" s="17">
        <f t="shared" si="19"/>
        <v>95.146324054247</v>
      </c>
      <c r="M76" s="17">
        <f t="shared" si="20"/>
        <v>7.84313725490196</v>
      </c>
      <c r="N76" s="21">
        <v>10</v>
      </c>
      <c r="O76" s="17">
        <f t="shared" si="21"/>
        <v>196.078431372549</v>
      </c>
      <c r="P76" s="17">
        <f t="shared" si="22"/>
        <v>28.1463610776035</v>
      </c>
      <c r="Q76" s="21">
        <v>100</v>
      </c>
      <c r="R76" s="17">
        <f t="shared" si="23"/>
        <v>100.522718134298</v>
      </c>
      <c r="S76" s="17">
        <f t="shared" si="24"/>
        <v>10.3448275862069</v>
      </c>
      <c r="T76" s="24">
        <v>16</v>
      </c>
      <c r="U76" s="25">
        <f t="shared" si="25"/>
        <v>86.2068965517241</v>
      </c>
    </row>
    <row r="77" spans="1:21">
      <c r="A77" s="14">
        <v>75</v>
      </c>
      <c r="B77" s="15" t="s">
        <v>96</v>
      </c>
      <c r="C77" s="16">
        <f t="shared" si="13"/>
        <v>88.3267006560474</v>
      </c>
      <c r="D77" s="17">
        <f t="shared" si="14"/>
        <v>28.4880752951012</v>
      </c>
      <c r="E77" s="18">
        <v>2667548.87</v>
      </c>
      <c r="F77" s="19">
        <f t="shared" si="15"/>
        <v>86.3275008942459</v>
      </c>
      <c r="G77" s="17">
        <f t="shared" si="16"/>
        <v>22.271714922049</v>
      </c>
      <c r="H77" s="20">
        <v>10</v>
      </c>
      <c r="I77" s="17">
        <f t="shared" si="17"/>
        <v>111.358574610245</v>
      </c>
      <c r="J77" s="17">
        <f t="shared" si="18"/>
        <v>2.95503211991435</v>
      </c>
      <c r="K77" s="20">
        <v>13.8</v>
      </c>
      <c r="L77" s="17">
        <f t="shared" si="19"/>
        <v>98.5010706638116</v>
      </c>
      <c r="M77" s="17">
        <f t="shared" si="20"/>
        <v>0</v>
      </c>
      <c r="N77" s="21">
        <v>0</v>
      </c>
      <c r="O77" s="17">
        <f t="shared" si="21"/>
        <v>0</v>
      </c>
      <c r="P77" s="17">
        <f t="shared" si="22"/>
        <v>28.1463610776035</v>
      </c>
      <c r="Q77" s="21">
        <v>100</v>
      </c>
      <c r="R77" s="17">
        <f t="shared" si="23"/>
        <v>100.522718134298</v>
      </c>
      <c r="S77" s="17">
        <f t="shared" si="24"/>
        <v>6.46551724137931</v>
      </c>
      <c r="T77" s="24">
        <v>10</v>
      </c>
      <c r="U77" s="25">
        <f t="shared" si="25"/>
        <v>53.8793103448276</v>
      </c>
    </row>
    <row r="78" spans="1:21">
      <c r="A78" s="14">
        <v>76</v>
      </c>
      <c r="B78" s="15" t="s">
        <v>97</v>
      </c>
      <c r="C78" s="16">
        <f t="shared" si="13"/>
        <v>87.3210889612715</v>
      </c>
      <c r="D78" s="17">
        <f t="shared" si="14"/>
        <v>22.4691002787445</v>
      </c>
      <c r="E78" s="18">
        <v>2103947.79</v>
      </c>
      <c r="F78" s="19">
        <f t="shared" si="15"/>
        <v>68.0881826628622</v>
      </c>
      <c r="G78" s="17">
        <f t="shared" si="16"/>
        <v>11.1358574610245</v>
      </c>
      <c r="H78" s="20">
        <v>5</v>
      </c>
      <c r="I78" s="17">
        <f t="shared" si="17"/>
        <v>55.6792873051225</v>
      </c>
      <c r="J78" s="17">
        <f t="shared" si="18"/>
        <v>3.64025695931477</v>
      </c>
      <c r="K78" s="20">
        <v>17</v>
      </c>
      <c r="L78" s="17">
        <f t="shared" si="19"/>
        <v>121.341898643826</v>
      </c>
      <c r="M78" s="17">
        <f t="shared" si="20"/>
        <v>7.05882352941177</v>
      </c>
      <c r="N78" s="21">
        <v>9</v>
      </c>
      <c r="O78" s="17">
        <f t="shared" si="21"/>
        <v>176.470588235294</v>
      </c>
      <c r="P78" s="17">
        <f t="shared" si="22"/>
        <v>28.1463610776035</v>
      </c>
      <c r="Q78" s="21">
        <v>100</v>
      </c>
      <c r="R78" s="17">
        <f t="shared" si="23"/>
        <v>100.522718134298</v>
      </c>
      <c r="S78" s="17">
        <f t="shared" si="24"/>
        <v>14.8706896551724</v>
      </c>
      <c r="T78" s="24">
        <v>23</v>
      </c>
      <c r="U78" s="25">
        <f t="shared" si="25"/>
        <v>123.922413793103</v>
      </c>
    </row>
    <row r="79" spans="1:21">
      <c r="A79" s="14">
        <v>77</v>
      </c>
      <c r="B79" s="15" t="s">
        <v>98</v>
      </c>
      <c r="C79" s="16">
        <f t="shared" si="13"/>
        <v>87.2744811325486</v>
      </c>
      <c r="D79" s="17">
        <f t="shared" si="14"/>
        <v>22.5981241725616</v>
      </c>
      <c r="E79" s="18">
        <v>2116029.25</v>
      </c>
      <c r="F79" s="19">
        <f t="shared" si="15"/>
        <v>68.4791641592776</v>
      </c>
      <c r="G79" s="17">
        <f t="shared" si="16"/>
        <v>16.7037861915367</v>
      </c>
      <c r="H79" s="20">
        <v>7.5</v>
      </c>
      <c r="I79" s="17">
        <f t="shared" si="17"/>
        <v>83.5189309576837</v>
      </c>
      <c r="J79" s="17">
        <f t="shared" si="18"/>
        <v>2.2847965738758</v>
      </c>
      <c r="K79" s="20">
        <v>10.67</v>
      </c>
      <c r="L79" s="17">
        <f t="shared" si="19"/>
        <v>76.1598857958601</v>
      </c>
      <c r="M79" s="17">
        <f t="shared" si="20"/>
        <v>7.84313725490196</v>
      </c>
      <c r="N79" s="21">
        <v>10</v>
      </c>
      <c r="O79" s="17">
        <f t="shared" si="21"/>
        <v>196.078431372549</v>
      </c>
      <c r="P79" s="17">
        <f t="shared" si="22"/>
        <v>28.1463610776035</v>
      </c>
      <c r="Q79" s="21">
        <v>100</v>
      </c>
      <c r="R79" s="17">
        <f t="shared" si="23"/>
        <v>100.522718134298</v>
      </c>
      <c r="S79" s="17">
        <f t="shared" si="24"/>
        <v>9.69827586206897</v>
      </c>
      <c r="T79" s="24">
        <v>15</v>
      </c>
      <c r="U79" s="25">
        <f t="shared" si="25"/>
        <v>80.8189655172414</v>
      </c>
    </row>
    <row r="80" spans="1:21">
      <c r="A80" s="14">
        <v>78</v>
      </c>
      <c r="B80" s="15" t="s">
        <v>99</v>
      </c>
      <c r="C80" s="16">
        <f t="shared" si="13"/>
        <v>86.9548970531805</v>
      </c>
      <c r="D80" s="17">
        <f t="shared" si="14"/>
        <v>24.0004830724014</v>
      </c>
      <c r="E80" s="18">
        <v>2247342.47</v>
      </c>
      <c r="F80" s="19">
        <f t="shared" si="15"/>
        <v>72.7287365830347</v>
      </c>
      <c r="G80" s="17">
        <f t="shared" si="16"/>
        <v>25.6124721603563</v>
      </c>
      <c r="H80" s="20">
        <v>11.5</v>
      </c>
      <c r="I80" s="17">
        <f t="shared" si="17"/>
        <v>128.062360801782</v>
      </c>
      <c r="J80" s="17">
        <f t="shared" si="18"/>
        <v>2.08351177730193</v>
      </c>
      <c r="K80" s="20">
        <v>9.73</v>
      </c>
      <c r="L80" s="17">
        <f t="shared" si="19"/>
        <v>69.4503925767309</v>
      </c>
      <c r="M80" s="17">
        <f t="shared" si="20"/>
        <v>0</v>
      </c>
      <c r="N80" s="21">
        <v>0</v>
      </c>
      <c r="O80" s="17">
        <f t="shared" si="21"/>
        <v>0</v>
      </c>
      <c r="P80" s="17">
        <f t="shared" si="22"/>
        <v>28.1463610776035</v>
      </c>
      <c r="Q80" s="21">
        <v>100</v>
      </c>
      <c r="R80" s="17">
        <f t="shared" si="23"/>
        <v>100.522718134298</v>
      </c>
      <c r="S80" s="17">
        <f t="shared" si="24"/>
        <v>7.11206896551724</v>
      </c>
      <c r="T80" s="24">
        <v>11</v>
      </c>
      <c r="U80" s="25">
        <f t="shared" si="25"/>
        <v>59.2672413793104</v>
      </c>
    </row>
    <row r="81" spans="1:21">
      <c r="A81" s="14">
        <v>79</v>
      </c>
      <c r="B81" s="15" t="s">
        <v>100</v>
      </c>
      <c r="C81" s="16">
        <f t="shared" si="13"/>
        <v>86.7655837364387</v>
      </c>
      <c r="D81" s="17">
        <f t="shared" si="14"/>
        <v>21.5654001152156</v>
      </c>
      <c r="E81" s="18">
        <v>2019327.67</v>
      </c>
      <c r="F81" s="19">
        <f t="shared" si="15"/>
        <v>65.3496973188351</v>
      </c>
      <c r="G81" s="17">
        <f t="shared" si="16"/>
        <v>24.4988864142539</v>
      </c>
      <c r="H81" s="20">
        <v>11</v>
      </c>
      <c r="I81" s="17">
        <f t="shared" si="17"/>
        <v>122.494432071269</v>
      </c>
      <c r="J81" s="17">
        <f t="shared" si="18"/>
        <v>3.50321199143469</v>
      </c>
      <c r="K81" s="20">
        <v>16.36</v>
      </c>
      <c r="L81" s="17">
        <f t="shared" si="19"/>
        <v>116.773733047823</v>
      </c>
      <c r="M81" s="17">
        <f t="shared" si="20"/>
        <v>0</v>
      </c>
      <c r="N81" s="21">
        <v>0</v>
      </c>
      <c r="O81" s="17">
        <f t="shared" si="21"/>
        <v>0</v>
      </c>
      <c r="P81" s="17">
        <f t="shared" si="22"/>
        <v>28.1463610776035</v>
      </c>
      <c r="Q81" s="21">
        <v>100</v>
      </c>
      <c r="R81" s="17">
        <f t="shared" si="23"/>
        <v>100.522718134298</v>
      </c>
      <c r="S81" s="17">
        <f t="shared" si="24"/>
        <v>9.05172413793104</v>
      </c>
      <c r="T81" s="24">
        <v>14</v>
      </c>
      <c r="U81" s="25">
        <f t="shared" si="25"/>
        <v>75.4310344827586</v>
      </c>
    </row>
    <row r="82" spans="1:21">
      <c r="A82" s="14">
        <v>80</v>
      </c>
      <c r="B82" s="15" t="s">
        <v>101</v>
      </c>
      <c r="C82" s="16">
        <f t="shared" si="13"/>
        <v>86.7478590578269</v>
      </c>
      <c r="D82" s="17">
        <f t="shared" si="14"/>
        <v>23.5808535615647</v>
      </c>
      <c r="E82" s="18">
        <v>2208049.46</v>
      </c>
      <c r="F82" s="19">
        <f t="shared" si="15"/>
        <v>71.4571320047416</v>
      </c>
      <c r="G82" s="17">
        <f t="shared" si="16"/>
        <v>18.9309576837416</v>
      </c>
      <c r="H82" s="20">
        <v>8.5</v>
      </c>
      <c r="I82" s="17">
        <f t="shared" si="17"/>
        <v>94.6547884187082</v>
      </c>
      <c r="J82" s="17">
        <f t="shared" si="18"/>
        <v>0.880085653104925</v>
      </c>
      <c r="K82" s="20">
        <v>4.11</v>
      </c>
      <c r="L82" s="17">
        <f t="shared" si="19"/>
        <v>29.3361884368308</v>
      </c>
      <c r="M82" s="17">
        <f t="shared" si="20"/>
        <v>7.45098039215686</v>
      </c>
      <c r="N82" s="21">
        <v>9.5</v>
      </c>
      <c r="O82" s="17">
        <f t="shared" si="21"/>
        <v>186.274509803922</v>
      </c>
      <c r="P82" s="17">
        <f t="shared" si="22"/>
        <v>28.1463610776035</v>
      </c>
      <c r="Q82" s="21">
        <v>100</v>
      </c>
      <c r="R82" s="17">
        <f t="shared" si="23"/>
        <v>100.522718134298</v>
      </c>
      <c r="S82" s="17">
        <f t="shared" si="24"/>
        <v>7.75862068965517</v>
      </c>
      <c r="T82" s="24">
        <v>12</v>
      </c>
      <c r="U82" s="25">
        <f t="shared" si="25"/>
        <v>64.6551724137931</v>
      </c>
    </row>
    <row r="83" spans="1:21">
      <c r="A83" s="14">
        <v>81</v>
      </c>
      <c r="B83" s="15" t="s">
        <v>102</v>
      </c>
      <c r="C83" s="16">
        <f t="shared" si="13"/>
        <v>85.5745809344502</v>
      </c>
      <c r="D83" s="17">
        <f t="shared" si="14"/>
        <v>25.6958487669568</v>
      </c>
      <c r="E83" s="18">
        <v>2406092.08</v>
      </c>
      <c r="F83" s="19">
        <f t="shared" si="15"/>
        <v>77.8662083847176</v>
      </c>
      <c r="G83" s="17">
        <f t="shared" si="16"/>
        <v>20.0445434298441</v>
      </c>
      <c r="H83" s="20">
        <v>9</v>
      </c>
      <c r="I83" s="17">
        <f t="shared" si="17"/>
        <v>100.22271714922</v>
      </c>
      <c r="J83" s="17">
        <f t="shared" si="18"/>
        <v>3.28265524625268</v>
      </c>
      <c r="K83" s="20">
        <v>15.33</v>
      </c>
      <c r="L83" s="17">
        <f t="shared" si="19"/>
        <v>109.421841541756</v>
      </c>
      <c r="M83" s="17">
        <f t="shared" si="20"/>
        <v>0</v>
      </c>
      <c r="N83" s="21">
        <v>0</v>
      </c>
      <c r="O83" s="17">
        <f t="shared" si="21"/>
        <v>0</v>
      </c>
      <c r="P83" s="17">
        <f t="shared" si="22"/>
        <v>28.1463610776035</v>
      </c>
      <c r="Q83" s="21">
        <v>100</v>
      </c>
      <c r="R83" s="17">
        <f t="shared" si="23"/>
        <v>100.522718134298</v>
      </c>
      <c r="S83" s="17">
        <f t="shared" si="24"/>
        <v>8.4051724137931</v>
      </c>
      <c r="T83" s="24">
        <v>13</v>
      </c>
      <c r="U83" s="25">
        <f t="shared" si="25"/>
        <v>70.0431034482759</v>
      </c>
    </row>
    <row r="84" spans="1:21">
      <c r="A84" s="14">
        <v>82</v>
      </c>
      <c r="B84" s="15" t="s">
        <v>103</v>
      </c>
      <c r="C84" s="16">
        <f t="shared" si="13"/>
        <v>85.433896088287</v>
      </c>
      <c r="D84" s="17">
        <f t="shared" si="14"/>
        <v>12.9845985336665</v>
      </c>
      <c r="E84" s="18">
        <v>1215843.85</v>
      </c>
      <c r="F84" s="19">
        <f t="shared" si="15"/>
        <v>39.3472682838378</v>
      </c>
      <c r="G84" s="17">
        <f t="shared" si="16"/>
        <v>24.4988864142539</v>
      </c>
      <c r="H84" s="20">
        <v>11</v>
      </c>
      <c r="I84" s="17">
        <f t="shared" si="17"/>
        <v>122.494432071269</v>
      </c>
      <c r="J84" s="17">
        <f t="shared" si="18"/>
        <v>3.64025695931477</v>
      </c>
      <c r="K84" s="20">
        <v>17</v>
      </c>
      <c r="L84" s="17">
        <f t="shared" si="19"/>
        <v>121.341898643826</v>
      </c>
      <c r="M84" s="17">
        <f t="shared" si="20"/>
        <v>0</v>
      </c>
      <c r="N84" s="21">
        <v>0</v>
      </c>
      <c r="O84" s="17">
        <f t="shared" si="21"/>
        <v>0</v>
      </c>
      <c r="P84" s="17">
        <f t="shared" si="22"/>
        <v>28.1463610776035</v>
      </c>
      <c r="Q84" s="21">
        <v>100</v>
      </c>
      <c r="R84" s="17">
        <f t="shared" si="23"/>
        <v>100.522718134298</v>
      </c>
      <c r="S84" s="17">
        <f t="shared" si="24"/>
        <v>16.1637931034483</v>
      </c>
      <c r="T84" s="24">
        <v>25</v>
      </c>
      <c r="U84" s="25">
        <f t="shared" si="25"/>
        <v>134.698275862069</v>
      </c>
    </row>
    <row r="85" spans="1:21">
      <c r="A85" s="14">
        <v>83</v>
      </c>
      <c r="B85" s="15" t="s">
        <v>104</v>
      </c>
      <c r="C85" s="16">
        <f t="shared" si="13"/>
        <v>85.139148533983</v>
      </c>
      <c r="D85" s="17">
        <f t="shared" si="14"/>
        <v>27.9628333729823</v>
      </c>
      <c r="E85" s="18">
        <v>2618366.59</v>
      </c>
      <c r="F85" s="19">
        <f t="shared" si="15"/>
        <v>84.735858706007</v>
      </c>
      <c r="G85" s="17">
        <f t="shared" si="16"/>
        <v>17.8173719376392</v>
      </c>
      <c r="H85" s="20">
        <v>8</v>
      </c>
      <c r="I85" s="17">
        <f t="shared" si="17"/>
        <v>89.086859688196</v>
      </c>
      <c r="J85" s="17">
        <f t="shared" si="18"/>
        <v>3.45396145610278</v>
      </c>
      <c r="K85" s="20">
        <v>16.13</v>
      </c>
      <c r="L85" s="17">
        <f t="shared" si="19"/>
        <v>115.132048536759</v>
      </c>
      <c r="M85" s="17">
        <f t="shared" si="20"/>
        <v>0</v>
      </c>
      <c r="N85" s="21">
        <v>0</v>
      </c>
      <c r="O85" s="17">
        <f t="shared" si="21"/>
        <v>0</v>
      </c>
      <c r="P85" s="17">
        <f t="shared" si="22"/>
        <v>28.1463610776035</v>
      </c>
      <c r="Q85" s="21">
        <v>100</v>
      </c>
      <c r="R85" s="17">
        <f t="shared" si="23"/>
        <v>100.522718134298</v>
      </c>
      <c r="S85" s="17">
        <f t="shared" si="24"/>
        <v>7.75862068965517</v>
      </c>
      <c r="T85" s="24">
        <v>12</v>
      </c>
      <c r="U85" s="25">
        <f t="shared" si="25"/>
        <v>64.6551724137931</v>
      </c>
    </row>
    <row r="86" spans="1:21">
      <c r="A86" s="14">
        <v>84</v>
      </c>
      <c r="B86" s="15" t="s">
        <v>105</v>
      </c>
      <c r="C86" s="16">
        <f t="shared" si="13"/>
        <v>84.6322958435263</v>
      </c>
      <c r="D86" s="17">
        <f t="shared" si="14"/>
        <v>28.0977823575193</v>
      </c>
      <c r="E86" s="18">
        <v>2631002.86</v>
      </c>
      <c r="F86" s="19">
        <f t="shared" si="15"/>
        <v>85.1447950227857</v>
      </c>
      <c r="G86" s="17">
        <f t="shared" si="16"/>
        <v>17.8173719376392</v>
      </c>
      <c r="H86" s="20">
        <v>8</v>
      </c>
      <c r="I86" s="17">
        <f t="shared" si="17"/>
        <v>89.086859688196</v>
      </c>
      <c r="J86" s="17">
        <f t="shared" si="18"/>
        <v>3.85438972162741</v>
      </c>
      <c r="K86" s="20">
        <v>18</v>
      </c>
      <c r="L86" s="17">
        <f t="shared" si="19"/>
        <v>128.47965738758</v>
      </c>
      <c r="M86" s="17">
        <f t="shared" si="20"/>
        <v>0</v>
      </c>
      <c r="N86" s="21">
        <v>0</v>
      </c>
      <c r="O86" s="17">
        <f t="shared" si="21"/>
        <v>0</v>
      </c>
      <c r="P86" s="17">
        <f t="shared" si="22"/>
        <v>26.4575794129473</v>
      </c>
      <c r="Q86" s="21">
        <v>94</v>
      </c>
      <c r="R86" s="17">
        <f t="shared" si="23"/>
        <v>94.4913550462404</v>
      </c>
      <c r="S86" s="17">
        <f t="shared" si="24"/>
        <v>8.4051724137931</v>
      </c>
      <c r="T86" s="24">
        <v>13</v>
      </c>
      <c r="U86" s="25">
        <f t="shared" si="25"/>
        <v>70.0431034482759</v>
      </c>
    </row>
    <row r="87" spans="1:21">
      <c r="A87" s="14">
        <v>85</v>
      </c>
      <c r="B87" s="15" t="s">
        <v>106</v>
      </c>
      <c r="C87" s="16">
        <f t="shared" si="13"/>
        <v>83.9878973857935</v>
      </c>
      <c r="D87" s="17">
        <f t="shared" si="14"/>
        <v>19.9193623681192</v>
      </c>
      <c r="E87" s="18">
        <v>1865197</v>
      </c>
      <c r="F87" s="19">
        <f t="shared" si="15"/>
        <v>60.3617041458156</v>
      </c>
      <c r="G87" s="17">
        <f t="shared" si="16"/>
        <v>20.0445434298441</v>
      </c>
      <c r="H87" s="20">
        <v>9</v>
      </c>
      <c r="I87" s="17">
        <f t="shared" si="17"/>
        <v>100.22271714922</v>
      </c>
      <c r="J87" s="17">
        <f t="shared" si="18"/>
        <v>3.593147751606</v>
      </c>
      <c r="K87" s="20">
        <v>16.78</v>
      </c>
      <c r="L87" s="17">
        <f t="shared" si="19"/>
        <v>119.7715917202</v>
      </c>
      <c r="M87" s="17">
        <f t="shared" si="20"/>
        <v>0</v>
      </c>
      <c r="N87" s="21">
        <v>0</v>
      </c>
      <c r="O87" s="17">
        <f t="shared" si="21"/>
        <v>0</v>
      </c>
      <c r="P87" s="17">
        <f t="shared" si="22"/>
        <v>28.1463610776035</v>
      </c>
      <c r="Q87" s="21">
        <v>100</v>
      </c>
      <c r="R87" s="17">
        <f t="shared" si="23"/>
        <v>100.522718134298</v>
      </c>
      <c r="S87" s="17">
        <f t="shared" si="24"/>
        <v>12.2844827586207</v>
      </c>
      <c r="T87" s="24">
        <v>19</v>
      </c>
      <c r="U87" s="25">
        <f t="shared" si="25"/>
        <v>102.370689655172</v>
      </c>
    </row>
    <row r="88" spans="1:21">
      <c r="A88" s="14">
        <v>86</v>
      </c>
      <c r="B88" s="15" t="s">
        <v>107</v>
      </c>
      <c r="C88" s="16">
        <f t="shared" si="13"/>
        <v>83.2094543341228</v>
      </c>
      <c r="D88" s="17">
        <f t="shared" si="14"/>
        <v>6.94449520404907</v>
      </c>
      <c r="E88" s="18">
        <v>650264.37</v>
      </c>
      <c r="F88" s="19">
        <f t="shared" si="15"/>
        <v>21.0439248607548</v>
      </c>
      <c r="G88" s="17">
        <f t="shared" si="16"/>
        <v>22.271714922049</v>
      </c>
      <c r="H88" s="20">
        <v>10</v>
      </c>
      <c r="I88" s="17">
        <f t="shared" si="17"/>
        <v>111.358574610245</v>
      </c>
      <c r="J88" s="17">
        <f t="shared" si="18"/>
        <v>2.74089935760171</v>
      </c>
      <c r="K88" s="20">
        <v>12.8</v>
      </c>
      <c r="L88" s="17">
        <f t="shared" si="19"/>
        <v>91.3633119200571</v>
      </c>
      <c r="M88" s="17">
        <f t="shared" si="20"/>
        <v>8.23529411764706</v>
      </c>
      <c r="N88" s="21">
        <v>10.5</v>
      </c>
      <c r="O88" s="17">
        <f t="shared" si="21"/>
        <v>205.882352941176</v>
      </c>
      <c r="P88" s="17">
        <f t="shared" si="22"/>
        <v>28.1463610776035</v>
      </c>
      <c r="Q88" s="21">
        <v>100</v>
      </c>
      <c r="R88" s="17">
        <f t="shared" si="23"/>
        <v>100.522718134298</v>
      </c>
      <c r="S88" s="17">
        <f t="shared" si="24"/>
        <v>14.8706896551724</v>
      </c>
      <c r="T88" s="24">
        <v>23</v>
      </c>
      <c r="U88" s="25">
        <f t="shared" si="25"/>
        <v>123.922413793103</v>
      </c>
    </row>
    <row r="89" spans="1:21">
      <c r="A89" s="14">
        <v>87</v>
      </c>
      <c r="B89" s="15" t="s">
        <v>108</v>
      </c>
      <c r="C89" s="16">
        <f t="shared" si="13"/>
        <v>82.599300013654</v>
      </c>
      <c r="D89" s="17">
        <f t="shared" si="14"/>
        <v>13.196073042828</v>
      </c>
      <c r="E89" s="18">
        <v>1235645.77</v>
      </c>
      <c r="F89" s="19">
        <f t="shared" si="15"/>
        <v>39.9881001297818</v>
      </c>
      <c r="G89" s="17">
        <f t="shared" si="16"/>
        <v>23.3853006681514</v>
      </c>
      <c r="H89" s="20">
        <v>10.5</v>
      </c>
      <c r="I89" s="17">
        <f t="shared" si="17"/>
        <v>116.926503340757</v>
      </c>
      <c r="J89" s="17">
        <f t="shared" si="18"/>
        <v>2.26980728051392</v>
      </c>
      <c r="K89" s="20">
        <v>10.6</v>
      </c>
      <c r="L89" s="17">
        <f t="shared" si="19"/>
        <v>75.6602426837973</v>
      </c>
      <c r="M89" s="17">
        <f t="shared" si="20"/>
        <v>7.84313725490196</v>
      </c>
      <c r="N89" s="21">
        <v>10</v>
      </c>
      <c r="O89" s="17">
        <f t="shared" si="21"/>
        <v>196.078431372549</v>
      </c>
      <c r="P89" s="17">
        <f t="shared" si="22"/>
        <v>28.1463610776035</v>
      </c>
      <c r="Q89" s="21">
        <v>100</v>
      </c>
      <c r="R89" s="17">
        <f t="shared" si="23"/>
        <v>100.522718134298</v>
      </c>
      <c r="S89" s="17">
        <f t="shared" si="24"/>
        <v>7.75862068965517</v>
      </c>
      <c r="T89" s="24">
        <v>12</v>
      </c>
      <c r="U89" s="25">
        <f t="shared" si="25"/>
        <v>64.6551724137931</v>
      </c>
    </row>
    <row r="90" spans="1:21">
      <c r="A90" s="14">
        <v>88</v>
      </c>
      <c r="B90" s="15" t="s">
        <v>109</v>
      </c>
      <c r="C90" s="16">
        <f t="shared" si="13"/>
        <v>80.2922982839826</v>
      </c>
      <c r="D90" s="17">
        <f t="shared" si="14"/>
        <v>19.1608605142397</v>
      </c>
      <c r="E90" s="18">
        <v>1794172.87</v>
      </c>
      <c r="F90" s="19">
        <f t="shared" si="15"/>
        <v>58.0632136795142</v>
      </c>
      <c r="G90" s="17">
        <f t="shared" si="16"/>
        <v>17.8173719376392</v>
      </c>
      <c r="H90" s="20">
        <v>8</v>
      </c>
      <c r="I90" s="17">
        <f t="shared" si="17"/>
        <v>89.086859688196</v>
      </c>
      <c r="J90" s="17">
        <f t="shared" si="18"/>
        <v>3.21199143468951</v>
      </c>
      <c r="K90" s="20">
        <v>15</v>
      </c>
      <c r="L90" s="17">
        <f t="shared" si="19"/>
        <v>107.066381156317</v>
      </c>
      <c r="M90" s="17">
        <f t="shared" si="20"/>
        <v>5.49019607843137</v>
      </c>
      <c r="N90" s="21">
        <v>7</v>
      </c>
      <c r="O90" s="17">
        <f t="shared" si="21"/>
        <v>137.254901960784</v>
      </c>
      <c r="P90" s="17">
        <f t="shared" si="22"/>
        <v>28.1463610776035</v>
      </c>
      <c r="Q90" s="21">
        <v>100</v>
      </c>
      <c r="R90" s="17">
        <f t="shared" si="23"/>
        <v>100.522718134298</v>
      </c>
      <c r="S90" s="17">
        <f t="shared" si="24"/>
        <v>6.46551724137931</v>
      </c>
      <c r="T90" s="24">
        <v>10</v>
      </c>
      <c r="U90" s="25">
        <f t="shared" si="25"/>
        <v>53.8793103448276</v>
      </c>
    </row>
    <row r="91" spans="1:21">
      <c r="A91" s="14">
        <v>89</v>
      </c>
      <c r="B91" s="15" t="s">
        <v>110</v>
      </c>
      <c r="C91" s="16">
        <f t="shared" si="13"/>
        <v>80.0475938252659</v>
      </c>
      <c r="D91" s="17">
        <f t="shared" si="14"/>
        <v>6.06364958738152</v>
      </c>
      <c r="E91" s="18">
        <v>567784.29</v>
      </c>
      <c r="F91" s="19">
        <f t="shared" si="15"/>
        <v>18.3746957193379</v>
      </c>
      <c r="G91" s="17">
        <f t="shared" si="16"/>
        <v>17.8173719376392</v>
      </c>
      <c r="H91" s="20">
        <v>8</v>
      </c>
      <c r="I91" s="17">
        <f t="shared" si="17"/>
        <v>89.086859688196</v>
      </c>
      <c r="J91" s="17">
        <f t="shared" si="18"/>
        <v>3.85438972162741</v>
      </c>
      <c r="K91" s="20">
        <v>18</v>
      </c>
      <c r="L91" s="17">
        <f t="shared" si="19"/>
        <v>128.47965738758</v>
      </c>
      <c r="M91" s="17">
        <f t="shared" si="20"/>
        <v>10.5882352941176</v>
      </c>
      <c r="N91" s="21">
        <v>13.5</v>
      </c>
      <c r="O91" s="17">
        <f t="shared" si="21"/>
        <v>264.705882352941</v>
      </c>
      <c r="P91" s="17">
        <f t="shared" si="22"/>
        <v>28.1463610776035</v>
      </c>
      <c r="Q91" s="21">
        <v>100</v>
      </c>
      <c r="R91" s="17">
        <f t="shared" si="23"/>
        <v>100.522718134298</v>
      </c>
      <c r="S91" s="17">
        <f t="shared" si="24"/>
        <v>13.5775862068966</v>
      </c>
      <c r="T91" s="24">
        <v>21</v>
      </c>
      <c r="U91" s="25">
        <f t="shared" si="25"/>
        <v>113.146551724138</v>
      </c>
    </row>
    <row r="92" spans="1:21">
      <c r="A92" s="14">
        <v>90</v>
      </c>
      <c r="B92" s="15" t="s">
        <v>111</v>
      </c>
      <c r="C92" s="16">
        <f t="shared" si="13"/>
        <v>79.4798739366204</v>
      </c>
      <c r="D92" s="17">
        <f t="shared" si="14"/>
        <v>13.2137824225024</v>
      </c>
      <c r="E92" s="18">
        <v>1237304.03</v>
      </c>
      <c r="F92" s="19">
        <f t="shared" si="15"/>
        <v>40.0417649166739</v>
      </c>
      <c r="G92" s="17">
        <f t="shared" si="16"/>
        <v>23.3853006681514</v>
      </c>
      <c r="H92" s="20">
        <v>10.5</v>
      </c>
      <c r="I92" s="17">
        <f t="shared" si="17"/>
        <v>116.926503340757</v>
      </c>
      <c r="J92" s="17">
        <f t="shared" si="18"/>
        <v>3.32976445396146</v>
      </c>
      <c r="K92" s="20">
        <v>15.55</v>
      </c>
      <c r="L92" s="17">
        <f t="shared" si="19"/>
        <v>110.992148465382</v>
      </c>
      <c r="M92" s="17">
        <f t="shared" si="20"/>
        <v>2.35294117647059</v>
      </c>
      <c r="N92" s="21">
        <v>3</v>
      </c>
      <c r="O92" s="17">
        <f t="shared" si="21"/>
        <v>58.8235294117647</v>
      </c>
      <c r="P92" s="17">
        <f t="shared" si="22"/>
        <v>28.1463610776035</v>
      </c>
      <c r="Q92" s="21">
        <v>100</v>
      </c>
      <c r="R92" s="17">
        <f t="shared" si="23"/>
        <v>100.522718134298</v>
      </c>
      <c r="S92" s="17">
        <f t="shared" si="24"/>
        <v>9.05172413793104</v>
      </c>
      <c r="T92" s="24">
        <v>14</v>
      </c>
      <c r="U92" s="25">
        <f t="shared" si="25"/>
        <v>75.4310344827586</v>
      </c>
    </row>
    <row r="93" spans="1:21">
      <c r="A93" s="14">
        <v>91</v>
      </c>
      <c r="B93" s="15" t="s">
        <v>112</v>
      </c>
      <c r="C93" s="16">
        <f t="shared" si="13"/>
        <v>78.4245169812089</v>
      </c>
      <c r="D93" s="17">
        <f t="shared" si="14"/>
        <v>23.4690785475899</v>
      </c>
      <c r="E93" s="18">
        <v>2197583.14</v>
      </c>
      <c r="F93" s="19">
        <f t="shared" si="15"/>
        <v>71.1184198411817</v>
      </c>
      <c r="G93" s="17">
        <f t="shared" si="16"/>
        <v>15.5902004454343</v>
      </c>
      <c r="H93" s="20">
        <v>7</v>
      </c>
      <c r="I93" s="17">
        <f t="shared" si="17"/>
        <v>77.9510022271715</v>
      </c>
      <c r="J93" s="17">
        <f t="shared" si="18"/>
        <v>2.81370449678801</v>
      </c>
      <c r="K93" s="20">
        <v>13.14</v>
      </c>
      <c r="L93" s="17">
        <f t="shared" si="19"/>
        <v>93.7901498929336</v>
      </c>
      <c r="M93" s="17">
        <f t="shared" si="20"/>
        <v>0</v>
      </c>
      <c r="N93" s="21">
        <v>0</v>
      </c>
      <c r="O93" s="17">
        <f t="shared" si="21"/>
        <v>0</v>
      </c>
      <c r="P93" s="17">
        <f t="shared" si="22"/>
        <v>28.1463610776035</v>
      </c>
      <c r="Q93" s="21">
        <v>100</v>
      </c>
      <c r="R93" s="17">
        <f t="shared" si="23"/>
        <v>100.522718134298</v>
      </c>
      <c r="S93" s="17">
        <f t="shared" si="24"/>
        <v>8.4051724137931</v>
      </c>
      <c r="T93" s="24">
        <v>13</v>
      </c>
      <c r="U93" s="25">
        <f t="shared" si="25"/>
        <v>70.0431034482759</v>
      </c>
    </row>
    <row r="94" spans="1:21">
      <c r="A94" s="14">
        <v>92</v>
      </c>
      <c r="B94" s="15" t="s">
        <v>113</v>
      </c>
      <c r="C94" s="16">
        <f t="shared" si="13"/>
        <v>76.9340350917544</v>
      </c>
      <c r="D94" s="17">
        <f t="shared" si="14"/>
        <v>25.4634962719015</v>
      </c>
      <c r="E94" s="18">
        <v>2384335.2</v>
      </c>
      <c r="F94" s="19">
        <f t="shared" si="15"/>
        <v>77.162109914853</v>
      </c>
      <c r="G94" s="17">
        <f t="shared" si="16"/>
        <v>11.1358574610245</v>
      </c>
      <c r="H94" s="20">
        <v>5</v>
      </c>
      <c r="I94" s="17">
        <f t="shared" si="17"/>
        <v>55.6792873051225</v>
      </c>
      <c r="J94" s="17">
        <f t="shared" si="18"/>
        <v>4.1541755888651</v>
      </c>
      <c r="K94" s="20">
        <v>19.4</v>
      </c>
      <c r="L94" s="17">
        <f t="shared" si="19"/>
        <v>138.472519628837</v>
      </c>
      <c r="M94" s="17">
        <f t="shared" si="20"/>
        <v>1.56862745098039</v>
      </c>
      <c r="N94" s="21">
        <v>2</v>
      </c>
      <c r="O94" s="17">
        <f t="shared" si="21"/>
        <v>39.2156862745098</v>
      </c>
      <c r="P94" s="17">
        <f t="shared" si="22"/>
        <v>28.1463610776035</v>
      </c>
      <c r="Q94" s="21">
        <v>100</v>
      </c>
      <c r="R94" s="17">
        <f t="shared" si="23"/>
        <v>100.522718134298</v>
      </c>
      <c r="S94" s="17">
        <f t="shared" si="24"/>
        <v>6.46551724137931</v>
      </c>
      <c r="T94" s="24">
        <v>10</v>
      </c>
      <c r="U94" s="25">
        <f t="shared" si="25"/>
        <v>53.8793103448276</v>
      </c>
    </row>
    <row r="95" spans="1:21">
      <c r="A95" s="14">
        <v>93</v>
      </c>
      <c r="B95" s="15" t="s">
        <v>114</v>
      </c>
      <c r="C95" s="16">
        <f t="shared" si="13"/>
        <v>75.720331030056</v>
      </c>
      <c r="D95" s="17">
        <f t="shared" si="14"/>
        <v>19.2183094702171</v>
      </c>
      <c r="E95" s="18">
        <v>1799552.24</v>
      </c>
      <c r="F95" s="19">
        <f t="shared" si="15"/>
        <v>58.2373014249003</v>
      </c>
      <c r="G95" s="17">
        <f t="shared" si="16"/>
        <v>18.9309576837416</v>
      </c>
      <c r="H95" s="20">
        <v>8.5</v>
      </c>
      <c r="I95" s="17">
        <f t="shared" si="17"/>
        <v>94.6547884187082</v>
      </c>
      <c r="J95" s="17">
        <f t="shared" si="18"/>
        <v>2.31263383297644</v>
      </c>
      <c r="K95" s="20">
        <v>10.8</v>
      </c>
      <c r="L95" s="17">
        <f t="shared" si="19"/>
        <v>77.0877944325482</v>
      </c>
      <c r="M95" s="17">
        <f t="shared" si="20"/>
        <v>0</v>
      </c>
      <c r="N95" s="21">
        <v>0</v>
      </c>
      <c r="O95" s="17">
        <f t="shared" si="21"/>
        <v>0</v>
      </c>
      <c r="P95" s="17">
        <f t="shared" si="22"/>
        <v>28.1463610776035</v>
      </c>
      <c r="Q95" s="21">
        <v>100</v>
      </c>
      <c r="R95" s="17">
        <f t="shared" si="23"/>
        <v>100.522718134298</v>
      </c>
      <c r="S95" s="17">
        <f t="shared" si="24"/>
        <v>7.11206896551724</v>
      </c>
      <c r="T95" s="24">
        <v>11</v>
      </c>
      <c r="U95" s="25">
        <f t="shared" si="25"/>
        <v>59.2672413793104</v>
      </c>
    </row>
    <row r="96" spans="1:21">
      <c r="A96" s="14">
        <v>94</v>
      </c>
      <c r="B96" s="15" t="s">
        <v>115</v>
      </c>
      <c r="C96" s="16">
        <f t="shared" si="13"/>
        <v>74.7521342092209</v>
      </c>
      <c r="D96" s="17">
        <f t="shared" si="14"/>
        <v>3.21678355805634</v>
      </c>
      <c r="E96" s="18">
        <v>301211.2</v>
      </c>
      <c r="F96" s="19">
        <f t="shared" si="15"/>
        <v>9.74782896380709</v>
      </c>
      <c r="G96" s="17">
        <f t="shared" si="16"/>
        <v>24.4988864142539</v>
      </c>
      <c r="H96" s="20">
        <v>11</v>
      </c>
      <c r="I96" s="17">
        <f t="shared" si="17"/>
        <v>122.494432071269</v>
      </c>
      <c r="J96" s="17">
        <f t="shared" si="18"/>
        <v>3.81584582441114</v>
      </c>
      <c r="K96" s="20">
        <v>17.82</v>
      </c>
      <c r="L96" s="17">
        <f t="shared" si="19"/>
        <v>127.194860813705</v>
      </c>
      <c r="M96" s="17">
        <f t="shared" si="20"/>
        <v>5.49019607843137</v>
      </c>
      <c r="N96" s="21">
        <v>7</v>
      </c>
      <c r="O96" s="17">
        <f t="shared" si="21"/>
        <v>137.254901960784</v>
      </c>
      <c r="P96" s="17">
        <f t="shared" si="22"/>
        <v>26.7390430237234</v>
      </c>
      <c r="Q96" s="21">
        <v>95</v>
      </c>
      <c r="R96" s="17">
        <f t="shared" si="23"/>
        <v>95.4965822275834</v>
      </c>
      <c r="S96" s="17">
        <f t="shared" si="24"/>
        <v>10.9913793103448</v>
      </c>
      <c r="T96" s="24">
        <v>17</v>
      </c>
      <c r="U96" s="25">
        <f t="shared" si="25"/>
        <v>91.5948275862069</v>
      </c>
    </row>
    <row r="97" spans="1:21">
      <c r="A97" s="14">
        <v>95</v>
      </c>
      <c r="B97" s="15" t="s">
        <v>116</v>
      </c>
      <c r="C97" s="16">
        <f t="shared" si="13"/>
        <v>73.4900882699574</v>
      </c>
      <c r="D97" s="17">
        <f t="shared" si="14"/>
        <v>4.79749857097028</v>
      </c>
      <c r="E97" s="18">
        <v>449225.22</v>
      </c>
      <c r="F97" s="19">
        <f t="shared" si="15"/>
        <v>14.5378744574857</v>
      </c>
      <c r="G97" s="17">
        <f t="shared" si="16"/>
        <v>20.0445434298441</v>
      </c>
      <c r="H97" s="20">
        <v>9</v>
      </c>
      <c r="I97" s="17">
        <f t="shared" si="17"/>
        <v>100.22271714922</v>
      </c>
      <c r="J97" s="17">
        <f t="shared" si="18"/>
        <v>3.85438972162741</v>
      </c>
      <c r="K97" s="20">
        <v>18</v>
      </c>
      <c r="L97" s="17">
        <f t="shared" si="19"/>
        <v>128.47965738758</v>
      </c>
      <c r="M97" s="17">
        <f t="shared" si="20"/>
        <v>6.94901960784314</v>
      </c>
      <c r="N97" s="21">
        <v>8.86</v>
      </c>
      <c r="O97" s="17">
        <f t="shared" si="21"/>
        <v>173.725490196078</v>
      </c>
      <c r="P97" s="17">
        <f t="shared" si="22"/>
        <v>28.1463610776035</v>
      </c>
      <c r="Q97" s="21">
        <v>100</v>
      </c>
      <c r="R97" s="17">
        <f t="shared" si="23"/>
        <v>100.522718134298</v>
      </c>
      <c r="S97" s="17">
        <f t="shared" si="24"/>
        <v>9.69827586206897</v>
      </c>
      <c r="T97" s="24">
        <v>15</v>
      </c>
      <c r="U97" s="25">
        <f t="shared" si="25"/>
        <v>80.8189655172414</v>
      </c>
    </row>
    <row r="98" spans="1:21">
      <c r="A98" s="14">
        <v>96</v>
      </c>
      <c r="B98" s="15" t="s">
        <v>117</v>
      </c>
      <c r="C98" s="16">
        <f t="shared" si="13"/>
        <v>73.0956607261691</v>
      </c>
      <c r="D98" s="17">
        <f t="shared" si="14"/>
        <v>8.39268537103657</v>
      </c>
      <c r="E98" s="18">
        <v>785869.11</v>
      </c>
      <c r="F98" s="19">
        <f t="shared" si="15"/>
        <v>25.432379912232</v>
      </c>
      <c r="G98" s="17">
        <f t="shared" si="16"/>
        <v>20.0445434298441</v>
      </c>
      <c r="H98" s="20">
        <v>9</v>
      </c>
      <c r="I98" s="17">
        <f t="shared" si="17"/>
        <v>100.22271714922</v>
      </c>
      <c r="J98" s="17">
        <f t="shared" si="18"/>
        <v>2.61670235546039</v>
      </c>
      <c r="K98" s="20">
        <v>12.22</v>
      </c>
      <c r="L98" s="17">
        <f t="shared" si="19"/>
        <v>87.2234118486795</v>
      </c>
      <c r="M98" s="17">
        <f t="shared" si="20"/>
        <v>5.49019607843137</v>
      </c>
      <c r="N98" s="21">
        <v>7</v>
      </c>
      <c r="O98" s="17">
        <f t="shared" si="21"/>
        <v>137.254901960784</v>
      </c>
      <c r="P98" s="17">
        <f t="shared" si="22"/>
        <v>28.1463610776035</v>
      </c>
      <c r="Q98" s="21">
        <v>100</v>
      </c>
      <c r="R98" s="17">
        <f t="shared" si="23"/>
        <v>100.522718134298</v>
      </c>
      <c r="S98" s="17">
        <f t="shared" si="24"/>
        <v>8.4051724137931</v>
      </c>
      <c r="T98" s="24">
        <v>13</v>
      </c>
      <c r="U98" s="25">
        <f t="shared" si="25"/>
        <v>70.0431034482759</v>
      </c>
    </row>
    <row r="99" spans="1:21">
      <c r="A99" s="14">
        <v>97</v>
      </c>
      <c r="B99" s="15" t="s">
        <v>118</v>
      </c>
      <c r="C99" s="16">
        <f t="shared" si="13"/>
        <v>73.029249410224</v>
      </c>
      <c r="D99" s="17">
        <f t="shared" si="14"/>
        <v>9.44051760341643</v>
      </c>
      <c r="E99" s="18">
        <v>883985.38</v>
      </c>
      <c r="F99" s="19">
        <f t="shared" si="15"/>
        <v>28.6076291012619</v>
      </c>
      <c r="G99" s="17">
        <f t="shared" si="16"/>
        <v>22.271714922049</v>
      </c>
      <c r="H99" s="20">
        <v>10</v>
      </c>
      <c r="I99" s="17">
        <f t="shared" si="17"/>
        <v>111.358574610245</v>
      </c>
      <c r="J99" s="17">
        <f t="shared" si="18"/>
        <v>2.94004282655246</v>
      </c>
      <c r="K99" s="20">
        <v>13.73</v>
      </c>
      <c r="L99" s="17">
        <f t="shared" si="19"/>
        <v>98.0014275517487</v>
      </c>
      <c r="M99" s="17">
        <f t="shared" si="20"/>
        <v>0</v>
      </c>
      <c r="N99" s="21">
        <v>0</v>
      </c>
      <c r="O99" s="17">
        <f t="shared" si="21"/>
        <v>0</v>
      </c>
      <c r="P99" s="17">
        <f t="shared" si="22"/>
        <v>26.7390430237234</v>
      </c>
      <c r="Q99" s="21">
        <v>95</v>
      </c>
      <c r="R99" s="17">
        <f t="shared" si="23"/>
        <v>95.4965822275834</v>
      </c>
      <c r="S99" s="17">
        <f t="shared" si="24"/>
        <v>11.6379310344828</v>
      </c>
      <c r="T99" s="24">
        <v>18</v>
      </c>
      <c r="U99" s="25">
        <f t="shared" si="25"/>
        <v>96.9827586206897</v>
      </c>
    </row>
    <row r="100" spans="1:21">
      <c r="A100" s="14">
        <v>98</v>
      </c>
      <c r="B100" s="15" t="s">
        <v>119</v>
      </c>
      <c r="C100" s="16">
        <f t="shared" si="13"/>
        <v>72.7572803200855</v>
      </c>
      <c r="D100" s="17">
        <f t="shared" si="14"/>
        <v>12.3484975778743</v>
      </c>
      <c r="E100" s="18">
        <v>1156281.02</v>
      </c>
      <c r="F100" s="19">
        <f t="shared" si="15"/>
        <v>37.4196896299222</v>
      </c>
      <c r="G100" s="17">
        <f t="shared" si="16"/>
        <v>13.3630289532294</v>
      </c>
      <c r="H100" s="20">
        <v>6</v>
      </c>
      <c r="I100" s="17">
        <f t="shared" si="17"/>
        <v>66.815144766147</v>
      </c>
      <c r="J100" s="17">
        <f t="shared" si="18"/>
        <v>3.71092077087794</v>
      </c>
      <c r="K100" s="20">
        <v>17.33</v>
      </c>
      <c r="L100" s="17">
        <f t="shared" si="19"/>
        <v>123.697359029265</v>
      </c>
      <c r="M100" s="17">
        <f t="shared" si="20"/>
        <v>5.49019607843137</v>
      </c>
      <c r="N100" s="21">
        <v>7</v>
      </c>
      <c r="O100" s="17">
        <f t="shared" si="21"/>
        <v>137.254901960784</v>
      </c>
      <c r="P100" s="17">
        <f t="shared" si="22"/>
        <v>28.1463610776035</v>
      </c>
      <c r="Q100" s="21">
        <v>100</v>
      </c>
      <c r="R100" s="17">
        <f t="shared" si="23"/>
        <v>100.522718134298</v>
      </c>
      <c r="S100" s="17">
        <f t="shared" si="24"/>
        <v>9.69827586206897</v>
      </c>
      <c r="T100" s="24">
        <v>15</v>
      </c>
      <c r="U100" s="25">
        <f t="shared" si="25"/>
        <v>80.8189655172414</v>
      </c>
    </row>
    <row r="101" spans="1:21">
      <c r="A101" s="14">
        <v>99</v>
      </c>
      <c r="B101" s="15" t="s">
        <v>120</v>
      </c>
      <c r="C101" s="16">
        <f t="shared" si="13"/>
        <v>72.3009426437037</v>
      </c>
      <c r="D101" s="17">
        <f t="shared" si="14"/>
        <v>15.8957300271515</v>
      </c>
      <c r="E101" s="18">
        <v>1488434.59</v>
      </c>
      <c r="F101" s="19">
        <f t="shared" si="15"/>
        <v>48.168878870156</v>
      </c>
      <c r="G101" s="17">
        <f t="shared" si="16"/>
        <v>16.7037861915367</v>
      </c>
      <c r="H101" s="20">
        <v>7.5</v>
      </c>
      <c r="I101" s="17">
        <f t="shared" si="17"/>
        <v>83.5189309576837</v>
      </c>
      <c r="J101" s="17">
        <f t="shared" si="18"/>
        <v>3.14989293361884</v>
      </c>
      <c r="K101" s="20">
        <v>14.71</v>
      </c>
      <c r="L101" s="17">
        <f t="shared" si="19"/>
        <v>104.996431120628</v>
      </c>
      <c r="M101" s="17">
        <f t="shared" si="20"/>
        <v>0</v>
      </c>
      <c r="N101" s="21">
        <v>0</v>
      </c>
      <c r="O101" s="17">
        <f t="shared" si="21"/>
        <v>0</v>
      </c>
      <c r="P101" s="17">
        <f t="shared" si="22"/>
        <v>28.1463610776035</v>
      </c>
      <c r="Q101" s="21">
        <v>100</v>
      </c>
      <c r="R101" s="17">
        <f t="shared" si="23"/>
        <v>100.522718134298</v>
      </c>
      <c r="S101" s="17">
        <f t="shared" si="24"/>
        <v>8.4051724137931</v>
      </c>
      <c r="T101" s="24">
        <v>13</v>
      </c>
      <c r="U101" s="25">
        <f t="shared" si="25"/>
        <v>70.0431034482759</v>
      </c>
    </row>
    <row r="102" spans="1:21">
      <c r="A102" s="14">
        <v>100</v>
      </c>
      <c r="B102" s="15" t="s">
        <v>121</v>
      </c>
      <c r="C102" s="16">
        <f t="shared" si="13"/>
        <v>72.1752545904131</v>
      </c>
      <c r="D102" s="17">
        <f t="shared" si="14"/>
        <v>8.43590560840809</v>
      </c>
      <c r="E102" s="18">
        <v>789916.14</v>
      </c>
      <c r="F102" s="19">
        <f t="shared" si="15"/>
        <v>25.5633503285094</v>
      </c>
      <c r="G102" s="17">
        <f t="shared" si="16"/>
        <v>22.271714922049</v>
      </c>
      <c r="H102" s="20">
        <v>10</v>
      </c>
      <c r="I102" s="17">
        <f t="shared" si="17"/>
        <v>111.358574610245</v>
      </c>
      <c r="J102" s="17">
        <f t="shared" si="18"/>
        <v>2.97644539614561</v>
      </c>
      <c r="K102" s="20">
        <v>13.9</v>
      </c>
      <c r="L102" s="17">
        <f t="shared" si="19"/>
        <v>99.214846538187</v>
      </c>
      <c r="M102" s="17">
        <f t="shared" si="20"/>
        <v>0</v>
      </c>
      <c r="N102" s="21">
        <v>0</v>
      </c>
      <c r="O102" s="17">
        <f t="shared" si="21"/>
        <v>0</v>
      </c>
      <c r="P102" s="17">
        <f t="shared" si="22"/>
        <v>28.1463610776035</v>
      </c>
      <c r="Q102" s="21">
        <v>100</v>
      </c>
      <c r="R102" s="17">
        <f t="shared" si="23"/>
        <v>100.522718134298</v>
      </c>
      <c r="S102" s="17">
        <f t="shared" si="24"/>
        <v>10.3448275862069</v>
      </c>
      <c r="T102" s="24">
        <v>16</v>
      </c>
      <c r="U102" s="25">
        <f t="shared" si="25"/>
        <v>86.2068965517241</v>
      </c>
    </row>
    <row r="103" spans="1:21">
      <c r="A103" s="14">
        <v>101</v>
      </c>
      <c r="B103" s="15" t="s">
        <v>122</v>
      </c>
      <c r="C103" s="16">
        <f t="shared" si="13"/>
        <v>71.7958778658931</v>
      </c>
      <c r="D103" s="17">
        <f t="shared" si="14"/>
        <v>14.7876477140039</v>
      </c>
      <c r="E103" s="18">
        <v>1384676.66</v>
      </c>
      <c r="F103" s="19">
        <f t="shared" si="15"/>
        <v>44.8110536787997</v>
      </c>
      <c r="G103" s="17">
        <f t="shared" si="16"/>
        <v>14.4766146993319</v>
      </c>
      <c r="H103" s="20">
        <v>6.5</v>
      </c>
      <c r="I103" s="17">
        <f t="shared" si="17"/>
        <v>72.3830734966593</v>
      </c>
      <c r="J103" s="17">
        <f t="shared" si="18"/>
        <v>2.74732334047109</v>
      </c>
      <c r="K103" s="20">
        <v>12.83</v>
      </c>
      <c r="L103" s="17">
        <f t="shared" si="19"/>
        <v>91.5774446823697</v>
      </c>
      <c r="M103" s="17">
        <f t="shared" si="20"/>
        <v>0</v>
      </c>
      <c r="N103" s="21">
        <v>0</v>
      </c>
      <c r="O103" s="17">
        <f t="shared" si="21"/>
        <v>0</v>
      </c>
      <c r="P103" s="17">
        <f t="shared" si="22"/>
        <v>28.1463610776035</v>
      </c>
      <c r="Q103" s="21">
        <v>100</v>
      </c>
      <c r="R103" s="17">
        <f t="shared" si="23"/>
        <v>100.522718134298</v>
      </c>
      <c r="S103" s="17">
        <f t="shared" si="24"/>
        <v>11.6379310344828</v>
      </c>
      <c r="T103" s="24">
        <v>18</v>
      </c>
      <c r="U103" s="25">
        <f t="shared" si="25"/>
        <v>96.9827586206897</v>
      </c>
    </row>
    <row r="104" spans="1:21">
      <c r="A104" s="14">
        <v>102</v>
      </c>
      <c r="B104" s="15" t="s">
        <v>123</v>
      </c>
      <c r="C104" s="16">
        <f t="shared" si="13"/>
        <v>71.7791650719393</v>
      </c>
      <c r="D104" s="17">
        <f t="shared" si="14"/>
        <v>5.99024557240266</v>
      </c>
      <c r="E104" s="18">
        <v>560910.93</v>
      </c>
      <c r="F104" s="19">
        <f t="shared" si="15"/>
        <v>18.1522593103111</v>
      </c>
      <c r="G104" s="17">
        <f t="shared" si="16"/>
        <v>24.4988864142539</v>
      </c>
      <c r="H104" s="20">
        <v>11</v>
      </c>
      <c r="I104" s="17">
        <f t="shared" si="17"/>
        <v>122.494432071269</v>
      </c>
      <c r="J104" s="17">
        <f t="shared" si="18"/>
        <v>3.44539614561028</v>
      </c>
      <c r="K104" s="20">
        <v>16.09</v>
      </c>
      <c r="L104" s="17">
        <f t="shared" si="19"/>
        <v>114.846538187009</v>
      </c>
      <c r="M104" s="17">
        <f t="shared" si="20"/>
        <v>0</v>
      </c>
      <c r="N104" s="21">
        <v>0</v>
      </c>
      <c r="O104" s="17">
        <f t="shared" si="21"/>
        <v>0</v>
      </c>
      <c r="P104" s="17">
        <f t="shared" si="22"/>
        <v>28.1463610776035</v>
      </c>
      <c r="Q104" s="21">
        <v>100</v>
      </c>
      <c r="R104" s="17">
        <f t="shared" si="23"/>
        <v>100.522718134298</v>
      </c>
      <c r="S104" s="17">
        <f t="shared" si="24"/>
        <v>9.69827586206897</v>
      </c>
      <c r="T104" s="24">
        <v>15</v>
      </c>
      <c r="U104" s="25">
        <f t="shared" si="25"/>
        <v>80.8189655172414</v>
      </c>
    </row>
    <row r="105" spans="1:21">
      <c r="A105" s="14">
        <v>103</v>
      </c>
      <c r="B105" s="15" t="s">
        <v>124</v>
      </c>
      <c r="C105" s="16">
        <f t="shared" si="13"/>
        <v>71.3847946668328</v>
      </c>
      <c r="D105" s="17">
        <f t="shared" si="14"/>
        <v>11.8114234158676</v>
      </c>
      <c r="E105" s="18">
        <v>1105990.8</v>
      </c>
      <c r="F105" s="19">
        <f t="shared" si="15"/>
        <v>35.7921921692958</v>
      </c>
      <c r="G105" s="17">
        <f t="shared" si="16"/>
        <v>15.5902004454343</v>
      </c>
      <c r="H105" s="20">
        <v>7</v>
      </c>
      <c r="I105" s="17">
        <f t="shared" si="17"/>
        <v>77.9510022271715</v>
      </c>
      <c r="J105" s="17">
        <f t="shared" si="18"/>
        <v>3.08993576017131</v>
      </c>
      <c r="K105" s="20">
        <v>14.43</v>
      </c>
      <c r="L105" s="17">
        <f t="shared" si="19"/>
        <v>102.997858672377</v>
      </c>
      <c r="M105" s="17">
        <f t="shared" si="20"/>
        <v>5.74901960784314</v>
      </c>
      <c r="N105" s="21">
        <v>7.33</v>
      </c>
      <c r="O105" s="17">
        <f t="shared" si="21"/>
        <v>143.725490196078</v>
      </c>
      <c r="P105" s="17">
        <f t="shared" si="22"/>
        <v>26.7390430237234</v>
      </c>
      <c r="Q105" s="21">
        <v>95</v>
      </c>
      <c r="R105" s="17">
        <f t="shared" si="23"/>
        <v>95.4965822275834</v>
      </c>
      <c r="S105" s="17">
        <f t="shared" si="24"/>
        <v>8.4051724137931</v>
      </c>
      <c r="T105" s="24">
        <v>13</v>
      </c>
      <c r="U105" s="25">
        <f t="shared" si="25"/>
        <v>70.0431034482759</v>
      </c>
    </row>
    <row r="106" spans="1:21">
      <c r="A106" s="14">
        <v>104</v>
      </c>
      <c r="B106" s="15" t="s">
        <v>125</v>
      </c>
      <c r="C106" s="16">
        <f t="shared" si="13"/>
        <v>71.0072367984291</v>
      </c>
      <c r="D106" s="17">
        <f t="shared" si="14"/>
        <v>14.3940908023107</v>
      </c>
      <c r="E106" s="18">
        <v>1347825.02</v>
      </c>
      <c r="F106" s="19">
        <f t="shared" si="15"/>
        <v>43.618456976699</v>
      </c>
      <c r="G106" s="17">
        <f t="shared" si="16"/>
        <v>17.8173719376392</v>
      </c>
      <c r="H106" s="20">
        <v>8</v>
      </c>
      <c r="I106" s="17">
        <f t="shared" si="17"/>
        <v>89.086859688196</v>
      </c>
      <c r="J106" s="17">
        <f t="shared" si="18"/>
        <v>2.89079229122056</v>
      </c>
      <c r="K106" s="20">
        <v>13.5</v>
      </c>
      <c r="L106" s="17">
        <f t="shared" si="19"/>
        <v>96.3597430406852</v>
      </c>
      <c r="M106" s="17">
        <f t="shared" si="20"/>
        <v>0</v>
      </c>
      <c r="N106" s="21">
        <v>0</v>
      </c>
      <c r="O106" s="17">
        <f t="shared" si="21"/>
        <v>0</v>
      </c>
      <c r="P106" s="17">
        <f t="shared" si="22"/>
        <v>28.1463610776035</v>
      </c>
      <c r="Q106" s="21">
        <v>100</v>
      </c>
      <c r="R106" s="17">
        <f t="shared" si="23"/>
        <v>100.522718134298</v>
      </c>
      <c r="S106" s="17">
        <f t="shared" si="24"/>
        <v>7.75862068965517</v>
      </c>
      <c r="T106" s="24">
        <v>12</v>
      </c>
      <c r="U106" s="25">
        <f t="shared" si="25"/>
        <v>64.6551724137931</v>
      </c>
    </row>
    <row r="107" spans="1:21">
      <c r="A107" s="14">
        <v>105</v>
      </c>
      <c r="B107" s="15" t="s">
        <v>126</v>
      </c>
      <c r="C107" s="16">
        <f t="shared" si="13"/>
        <v>70.9958520021217</v>
      </c>
      <c r="D107" s="17">
        <f t="shared" si="14"/>
        <v>16.5580364350072</v>
      </c>
      <c r="E107" s="18">
        <v>1550451.23</v>
      </c>
      <c r="F107" s="19">
        <f t="shared" si="15"/>
        <v>50.1758679848702</v>
      </c>
      <c r="G107" s="17">
        <f t="shared" si="16"/>
        <v>17.8173719376392</v>
      </c>
      <c r="H107" s="20">
        <v>8</v>
      </c>
      <c r="I107" s="17">
        <f t="shared" si="17"/>
        <v>89.086859688196</v>
      </c>
      <c r="J107" s="17">
        <f t="shared" si="18"/>
        <v>2.0085653104925</v>
      </c>
      <c r="K107" s="20">
        <v>9.38</v>
      </c>
      <c r="L107" s="17">
        <f t="shared" si="19"/>
        <v>66.9521770164168</v>
      </c>
      <c r="M107" s="17">
        <f t="shared" si="20"/>
        <v>0</v>
      </c>
      <c r="N107" s="21">
        <v>0</v>
      </c>
      <c r="O107" s="17">
        <f t="shared" si="21"/>
        <v>0</v>
      </c>
      <c r="P107" s="17">
        <f t="shared" si="22"/>
        <v>28.1463610776035</v>
      </c>
      <c r="Q107" s="21">
        <v>100</v>
      </c>
      <c r="R107" s="17">
        <f t="shared" si="23"/>
        <v>100.522718134298</v>
      </c>
      <c r="S107" s="17">
        <f t="shared" si="24"/>
        <v>6.46551724137931</v>
      </c>
      <c r="T107" s="24">
        <v>10</v>
      </c>
      <c r="U107" s="25">
        <f t="shared" si="25"/>
        <v>53.8793103448276</v>
      </c>
    </row>
    <row r="108" spans="1:21">
      <c r="A108" s="14">
        <v>106</v>
      </c>
      <c r="B108" s="15" t="s">
        <v>127</v>
      </c>
      <c r="C108" s="16">
        <f t="shared" si="13"/>
        <v>70.9790010142449</v>
      </c>
      <c r="D108" s="17">
        <f t="shared" si="14"/>
        <v>11.325462065349</v>
      </c>
      <c r="E108" s="18">
        <v>1060486.65</v>
      </c>
      <c r="F108" s="19">
        <f t="shared" si="15"/>
        <v>34.3195820162091</v>
      </c>
      <c r="G108" s="17">
        <f t="shared" si="16"/>
        <v>18.9309576837416</v>
      </c>
      <c r="H108" s="20">
        <v>8.5</v>
      </c>
      <c r="I108" s="17">
        <f t="shared" si="17"/>
        <v>94.6547884187082</v>
      </c>
      <c r="J108" s="17">
        <f t="shared" si="18"/>
        <v>2.8779443254818</v>
      </c>
      <c r="K108" s="20">
        <v>13.44</v>
      </c>
      <c r="L108" s="17">
        <f t="shared" si="19"/>
        <v>95.93147751606</v>
      </c>
      <c r="M108" s="17">
        <f t="shared" si="20"/>
        <v>0</v>
      </c>
      <c r="N108" s="21">
        <v>0</v>
      </c>
      <c r="O108" s="17">
        <f t="shared" si="21"/>
        <v>0</v>
      </c>
      <c r="P108" s="17">
        <f t="shared" si="22"/>
        <v>28.1463610776035</v>
      </c>
      <c r="Q108" s="21">
        <v>100</v>
      </c>
      <c r="R108" s="17">
        <f t="shared" si="23"/>
        <v>100.522718134298</v>
      </c>
      <c r="S108" s="17">
        <f t="shared" si="24"/>
        <v>9.69827586206897</v>
      </c>
      <c r="T108" s="24">
        <v>15</v>
      </c>
      <c r="U108" s="25">
        <f t="shared" si="25"/>
        <v>80.8189655172414</v>
      </c>
    </row>
    <row r="109" spans="1:21">
      <c r="A109" s="14">
        <v>107</v>
      </c>
      <c r="B109" s="15" t="s">
        <v>128</v>
      </c>
      <c r="C109" s="16">
        <f t="shared" si="13"/>
        <v>70.4964277010735</v>
      </c>
      <c r="D109" s="17">
        <f t="shared" si="14"/>
        <v>12.1761943890774</v>
      </c>
      <c r="E109" s="18">
        <v>1140147</v>
      </c>
      <c r="F109" s="19">
        <f t="shared" si="15"/>
        <v>36.8975587547799</v>
      </c>
      <c r="G109" s="17">
        <f t="shared" si="16"/>
        <v>20.0445434298441</v>
      </c>
      <c r="H109" s="20">
        <v>9</v>
      </c>
      <c r="I109" s="17">
        <f t="shared" si="17"/>
        <v>100.22271714922</v>
      </c>
      <c r="J109" s="17">
        <f t="shared" si="18"/>
        <v>3.66381156316916</v>
      </c>
      <c r="K109" s="20">
        <v>17.11</v>
      </c>
      <c r="L109" s="17">
        <f t="shared" si="19"/>
        <v>122.127052105639</v>
      </c>
      <c r="M109" s="17">
        <f t="shared" si="20"/>
        <v>0</v>
      </c>
      <c r="N109" s="21">
        <v>0</v>
      </c>
      <c r="O109" s="17">
        <f t="shared" si="21"/>
        <v>0</v>
      </c>
      <c r="P109" s="17">
        <f t="shared" si="22"/>
        <v>28.1463610776035</v>
      </c>
      <c r="Q109" s="21">
        <v>100</v>
      </c>
      <c r="R109" s="17">
        <f t="shared" si="23"/>
        <v>100.522718134298</v>
      </c>
      <c r="S109" s="17">
        <f t="shared" si="24"/>
        <v>6.46551724137931</v>
      </c>
      <c r="T109" s="24">
        <v>10</v>
      </c>
      <c r="U109" s="25">
        <f t="shared" si="25"/>
        <v>53.8793103448276</v>
      </c>
    </row>
    <row r="110" spans="1:21">
      <c r="A110" s="14">
        <v>108</v>
      </c>
      <c r="B110" s="15" t="s">
        <v>129</v>
      </c>
      <c r="C110" s="16">
        <f t="shared" si="13"/>
        <v>70.3697253987847</v>
      </c>
      <c r="D110" s="17">
        <f t="shared" si="14"/>
        <v>12.4542030075594</v>
      </c>
      <c r="E110" s="18">
        <v>1166179</v>
      </c>
      <c r="F110" s="19">
        <f t="shared" si="15"/>
        <v>37.7400091138165</v>
      </c>
      <c r="G110" s="17">
        <f t="shared" si="16"/>
        <v>20.0445434298441</v>
      </c>
      <c r="H110" s="20">
        <v>9</v>
      </c>
      <c r="I110" s="17">
        <f t="shared" si="17"/>
        <v>100.22271714922</v>
      </c>
      <c r="J110" s="17">
        <f t="shared" si="18"/>
        <v>3.25910064239829</v>
      </c>
      <c r="K110" s="20">
        <v>15.22</v>
      </c>
      <c r="L110" s="17">
        <f t="shared" si="19"/>
        <v>108.636688079943</v>
      </c>
      <c r="M110" s="17">
        <f t="shared" si="20"/>
        <v>0</v>
      </c>
      <c r="N110" s="21">
        <v>0</v>
      </c>
      <c r="O110" s="17">
        <f t="shared" si="21"/>
        <v>0</v>
      </c>
      <c r="P110" s="17">
        <f t="shared" si="22"/>
        <v>28.1463610776035</v>
      </c>
      <c r="Q110" s="21">
        <v>100</v>
      </c>
      <c r="R110" s="17">
        <f t="shared" si="23"/>
        <v>100.522718134298</v>
      </c>
      <c r="S110" s="17">
        <f t="shared" si="24"/>
        <v>6.46551724137931</v>
      </c>
      <c r="T110" s="24">
        <v>10</v>
      </c>
      <c r="U110" s="25">
        <f t="shared" si="25"/>
        <v>53.8793103448276</v>
      </c>
    </row>
    <row r="111" spans="1:21">
      <c r="A111" s="14">
        <v>109</v>
      </c>
      <c r="B111" s="15" t="s">
        <v>130</v>
      </c>
      <c r="C111" s="16">
        <f t="shared" si="13"/>
        <v>70.2816700599975</v>
      </c>
      <c r="D111" s="17">
        <f t="shared" si="14"/>
        <v>5.24046032248774</v>
      </c>
      <c r="E111" s="18">
        <v>490703</v>
      </c>
      <c r="F111" s="19">
        <f t="shared" si="15"/>
        <v>15.8801827954174</v>
      </c>
      <c r="G111" s="17">
        <f t="shared" si="16"/>
        <v>18.9309576837416</v>
      </c>
      <c r="H111" s="20">
        <v>8.5</v>
      </c>
      <c r="I111" s="17">
        <f t="shared" si="17"/>
        <v>94.6547884187082</v>
      </c>
      <c r="J111" s="17">
        <f t="shared" si="18"/>
        <v>4.06852248394004</v>
      </c>
      <c r="K111" s="20">
        <v>19</v>
      </c>
      <c r="L111" s="17">
        <f t="shared" si="19"/>
        <v>135.617416131335</v>
      </c>
      <c r="M111" s="17">
        <f t="shared" si="20"/>
        <v>5.49019607843137</v>
      </c>
      <c r="N111" s="21">
        <v>7</v>
      </c>
      <c r="O111" s="17">
        <f t="shared" si="21"/>
        <v>137.254901960784</v>
      </c>
      <c r="P111" s="17">
        <f t="shared" si="22"/>
        <v>28.1463610776035</v>
      </c>
      <c r="Q111" s="21">
        <v>100</v>
      </c>
      <c r="R111" s="17">
        <f t="shared" si="23"/>
        <v>100.522718134298</v>
      </c>
      <c r="S111" s="17">
        <f t="shared" si="24"/>
        <v>8.4051724137931</v>
      </c>
      <c r="T111" s="24">
        <v>13</v>
      </c>
      <c r="U111" s="25">
        <f t="shared" si="25"/>
        <v>70.0431034482759</v>
      </c>
    </row>
    <row r="112" spans="1:21">
      <c r="A112" s="14">
        <v>110</v>
      </c>
      <c r="B112" s="15" t="s">
        <v>131</v>
      </c>
      <c r="C112" s="16">
        <f t="shared" si="13"/>
        <v>70.2163413531013</v>
      </c>
      <c r="D112" s="17">
        <f t="shared" si="14"/>
        <v>8.1838212508815</v>
      </c>
      <c r="E112" s="18">
        <v>766311.62</v>
      </c>
      <c r="F112" s="19">
        <f t="shared" si="15"/>
        <v>24.7994583360046</v>
      </c>
      <c r="G112" s="17">
        <f t="shared" si="16"/>
        <v>20.0445434298441</v>
      </c>
      <c r="H112" s="20">
        <v>9</v>
      </c>
      <c r="I112" s="17">
        <f t="shared" si="17"/>
        <v>100.22271714922</v>
      </c>
      <c r="J112" s="17">
        <f t="shared" si="18"/>
        <v>3.49678800856531</v>
      </c>
      <c r="K112" s="20">
        <v>16.33</v>
      </c>
      <c r="L112" s="17">
        <f t="shared" si="19"/>
        <v>116.55960028551</v>
      </c>
      <c r="M112" s="17">
        <f t="shared" si="20"/>
        <v>0</v>
      </c>
      <c r="N112" s="21">
        <v>0</v>
      </c>
      <c r="O112" s="17">
        <f t="shared" si="21"/>
        <v>0</v>
      </c>
      <c r="P112" s="17">
        <f t="shared" si="22"/>
        <v>28.1463610776035</v>
      </c>
      <c r="Q112" s="21">
        <v>100</v>
      </c>
      <c r="R112" s="17">
        <f t="shared" si="23"/>
        <v>100.522718134298</v>
      </c>
      <c r="S112" s="17">
        <f t="shared" si="24"/>
        <v>10.3448275862069</v>
      </c>
      <c r="T112" s="24">
        <v>16</v>
      </c>
      <c r="U112" s="25">
        <f t="shared" si="25"/>
        <v>86.2068965517241</v>
      </c>
    </row>
    <row r="113" spans="1:21">
      <c r="A113" s="14">
        <v>111</v>
      </c>
      <c r="B113" s="15" t="s">
        <v>132</v>
      </c>
      <c r="C113" s="16">
        <f t="shared" si="13"/>
        <v>69.9579867037428</v>
      </c>
      <c r="D113" s="17">
        <f t="shared" si="14"/>
        <v>15.1732760616818</v>
      </c>
      <c r="E113" s="18">
        <v>1420785.89</v>
      </c>
      <c r="F113" s="19">
        <f t="shared" si="15"/>
        <v>45.9796244293387</v>
      </c>
      <c r="G113" s="17">
        <f t="shared" si="16"/>
        <v>17.8173719376392</v>
      </c>
      <c r="H113" s="20">
        <v>8</v>
      </c>
      <c r="I113" s="17">
        <f t="shared" si="17"/>
        <v>89.086859688196</v>
      </c>
      <c r="J113" s="17">
        <f t="shared" si="18"/>
        <v>2.35546038543897</v>
      </c>
      <c r="K113" s="20">
        <v>11</v>
      </c>
      <c r="L113" s="17">
        <f t="shared" si="19"/>
        <v>78.5153461812991</v>
      </c>
      <c r="M113" s="17">
        <f t="shared" si="20"/>
        <v>0</v>
      </c>
      <c r="N113" s="21">
        <v>0</v>
      </c>
      <c r="O113" s="17">
        <f t="shared" si="21"/>
        <v>0</v>
      </c>
      <c r="P113" s="17">
        <f t="shared" si="22"/>
        <v>28.1463610776035</v>
      </c>
      <c r="Q113" s="21">
        <v>100</v>
      </c>
      <c r="R113" s="17">
        <f t="shared" si="23"/>
        <v>100.522718134298</v>
      </c>
      <c r="S113" s="17">
        <f t="shared" si="24"/>
        <v>6.46551724137931</v>
      </c>
      <c r="T113" s="24">
        <v>10</v>
      </c>
      <c r="U113" s="25">
        <f t="shared" si="25"/>
        <v>53.8793103448276</v>
      </c>
    </row>
    <row r="114" spans="1:21">
      <c r="A114" s="14">
        <v>112</v>
      </c>
      <c r="B114" s="15" t="s">
        <v>133</v>
      </c>
      <c r="C114" s="16">
        <f t="shared" si="13"/>
        <v>69.876981419889</v>
      </c>
      <c r="D114" s="17">
        <f t="shared" si="14"/>
        <v>11.8142858409602</v>
      </c>
      <c r="E114" s="18">
        <v>1106258.83</v>
      </c>
      <c r="F114" s="19">
        <f t="shared" si="15"/>
        <v>35.800866184728</v>
      </c>
      <c r="G114" s="17">
        <f t="shared" si="16"/>
        <v>17.8173719376392</v>
      </c>
      <c r="H114" s="20">
        <v>8</v>
      </c>
      <c r="I114" s="17">
        <f t="shared" si="17"/>
        <v>89.086859688196</v>
      </c>
      <c r="J114" s="17">
        <f t="shared" si="18"/>
        <v>3.69379014989293</v>
      </c>
      <c r="K114" s="20">
        <v>17.25</v>
      </c>
      <c r="L114" s="17">
        <f t="shared" si="19"/>
        <v>123.126338329764</v>
      </c>
      <c r="M114" s="17">
        <f t="shared" si="20"/>
        <v>0</v>
      </c>
      <c r="N114" s="21">
        <v>0</v>
      </c>
      <c r="O114" s="17">
        <f t="shared" si="21"/>
        <v>0</v>
      </c>
      <c r="P114" s="17">
        <f t="shared" si="22"/>
        <v>28.1463610776035</v>
      </c>
      <c r="Q114" s="21">
        <v>100</v>
      </c>
      <c r="R114" s="17">
        <f t="shared" si="23"/>
        <v>100.522718134298</v>
      </c>
      <c r="S114" s="17">
        <f t="shared" si="24"/>
        <v>8.4051724137931</v>
      </c>
      <c r="T114" s="24">
        <v>13</v>
      </c>
      <c r="U114" s="25">
        <f t="shared" si="25"/>
        <v>70.0431034482759</v>
      </c>
    </row>
    <row r="115" spans="1:21">
      <c r="A115" s="14">
        <v>113</v>
      </c>
      <c r="B115" s="15" t="s">
        <v>134</v>
      </c>
      <c r="C115" s="16">
        <f t="shared" si="13"/>
        <v>69.1180129472462</v>
      </c>
      <c r="D115" s="17">
        <f t="shared" si="14"/>
        <v>5.33300263359587</v>
      </c>
      <c r="E115" s="18">
        <v>499368.42</v>
      </c>
      <c r="F115" s="19">
        <f t="shared" si="15"/>
        <v>16.1606140411996</v>
      </c>
      <c r="G115" s="17">
        <f t="shared" si="16"/>
        <v>13.3630289532294</v>
      </c>
      <c r="H115" s="20">
        <v>6</v>
      </c>
      <c r="I115" s="17">
        <f t="shared" si="17"/>
        <v>66.815144766147</v>
      </c>
      <c r="J115" s="17">
        <f t="shared" si="18"/>
        <v>3.85438972162741</v>
      </c>
      <c r="K115" s="20">
        <v>18</v>
      </c>
      <c r="L115" s="17">
        <f t="shared" si="19"/>
        <v>128.47965738758</v>
      </c>
      <c r="M115" s="17">
        <f t="shared" si="20"/>
        <v>5.49019607843137</v>
      </c>
      <c r="N115" s="21">
        <v>7</v>
      </c>
      <c r="O115" s="17">
        <f t="shared" si="21"/>
        <v>137.254901960784</v>
      </c>
      <c r="P115" s="17">
        <f t="shared" si="22"/>
        <v>28.1463610776035</v>
      </c>
      <c r="Q115" s="21">
        <v>100</v>
      </c>
      <c r="R115" s="17">
        <f t="shared" si="23"/>
        <v>100.522718134298</v>
      </c>
      <c r="S115" s="17">
        <f t="shared" si="24"/>
        <v>12.9310344827586</v>
      </c>
      <c r="T115" s="24">
        <v>20</v>
      </c>
      <c r="U115" s="25">
        <f t="shared" si="25"/>
        <v>107.758620689655</v>
      </c>
    </row>
    <row r="116" spans="1:21">
      <c r="A116" s="14">
        <v>114</v>
      </c>
      <c r="B116" s="15" t="s">
        <v>135</v>
      </c>
      <c r="C116" s="16">
        <f t="shared" si="13"/>
        <v>68.6139758159262</v>
      </c>
      <c r="D116" s="17">
        <f t="shared" si="14"/>
        <v>18.0160184175338</v>
      </c>
      <c r="E116" s="18">
        <v>1686972.85</v>
      </c>
      <c r="F116" s="19">
        <f t="shared" si="15"/>
        <v>54.5939952046478</v>
      </c>
      <c r="G116" s="17">
        <f t="shared" si="16"/>
        <v>10.022271714922</v>
      </c>
      <c r="H116" s="20">
        <v>4.5</v>
      </c>
      <c r="I116" s="17">
        <f t="shared" si="17"/>
        <v>50.1113585746102</v>
      </c>
      <c r="J116" s="17">
        <f t="shared" si="18"/>
        <v>2.82655246252677</v>
      </c>
      <c r="K116" s="20">
        <v>13.2</v>
      </c>
      <c r="L116" s="17">
        <f t="shared" si="19"/>
        <v>94.2184154175589</v>
      </c>
      <c r="M116" s="17">
        <f t="shared" si="20"/>
        <v>3.13725490196078</v>
      </c>
      <c r="N116" s="21">
        <v>4</v>
      </c>
      <c r="O116" s="17">
        <f t="shared" si="21"/>
        <v>78.4313725490196</v>
      </c>
      <c r="P116" s="17">
        <f t="shared" si="22"/>
        <v>28.1463610776035</v>
      </c>
      <c r="Q116" s="21">
        <v>100</v>
      </c>
      <c r="R116" s="17">
        <f t="shared" si="23"/>
        <v>100.522718134298</v>
      </c>
      <c r="S116" s="17">
        <f t="shared" si="24"/>
        <v>6.46551724137931</v>
      </c>
      <c r="T116" s="24">
        <v>10</v>
      </c>
      <c r="U116" s="25">
        <f t="shared" si="25"/>
        <v>53.8793103448276</v>
      </c>
    </row>
    <row r="117" spans="1:21">
      <c r="A117" s="14">
        <v>115</v>
      </c>
      <c r="B117" s="15" t="s">
        <v>136</v>
      </c>
      <c r="C117" s="16">
        <f t="shared" si="13"/>
        <v>68.5784007827987</v>
      </c>
      <c r="D117" s="17">
        <f t="shared" si="14"/>
        <v>11.140212978907</v>
      </c>
      <c r="E117" s="18">
        <v>1043140.41</v>
      </c>
      <c r="F117" s="19">
        <f t="shared" si="15"/>
        <v>33.758221148203</v>
      </c>
      <c r="G117" s="17">
        <f t="shared" si="16"/>
        <v>12.2494432071269</v>
      </c>
      <c r="H117" s="20">
        <v>5.5</v>
      </c>
      <c r="I117" s="17">
        <f t="shared" si="17"/>
        <v>61.2472160356347</v>
      </c>
      <c r="J117" s="17">
        <f t="shared" si="18"/>
        <v>4.11134903640257</v>
      </c>
      <c r="K117" s="20">
        <v>19.2</v>
      </c>
      <c r="L117" s="17">
        <f t="shared" si="19"/>
        <v>137.044967880086</v>
      </c>
      <c r="M117" s="17">
        <f t="shared" si="20"/>
        <v>0</v>
      </c>
      <c r="N117" s="21">
        <v>0</v>
      </c>
      <c r="O117" s="17">
        <f t="shared" si="21"/>
        <v>0</v>
      </c>
      <c r="P117" s="17">
        <f t="shared" si="22"/>
        <v>28.1463610776035</v>
      </c>
      <c r="Q117" s="21">
        <v>100</v>
      </c>
      <c r="R117" s="17">
        <f t="shared" si="23"/>
        <v>100.522718134298</v>
      </c>
      <c r="S117" s="17">
        <f t="shared" si="24"/>
        <v>12.9310344827586</v>
      </c>
      <c r="T117" s="24">
        <v>20</v>
      </c>
      <c r="U117" s="25">
        <f t="shared" si="25"/>
        <v>107.758620689655</v>
      </c>
    </row>
    <row r="118" spans="1:21">
      <c r="A118" s="14">
        <v>116</v>
      </c>
      <c r="B118" s="15" t="s">
        <v>137</v>
      </c>
      <c r="C118" s="16">
        <f t="shared" si="13"/>
        <v>67.9462451994634</v>
      </c>
      <c r="D118" s="17">
        <f t="shared" si="14"/>
        <v>4.7677948366712</v>
      </c>
      <c r="E118" s="18">
        <v>446443.84</v>
      </c>
      <c r="F118" s="19">
        <f t="shared" si="15"/>
        <v>14.4478631414279</v>
      </c>
      <c r="G118" s="17">
        <f t="shared" si="16"/>
        <v>22.271714922049</v>
      </c>
      <c r="H118" s="20">
        <v>10</v>
      </c>
      <c r="I118" s="17">
        <f t="shared" si="17"/>
        <v>111.358574610245</v>
      </c>
      <c r="J118" s="17">
        <f t="shared" si="18"/>
        <v>3.06209850107066</v>
      </c>
      <c r="K118" s="20">
        <v>14.3</v>
      </c>
      <c r="L118" s="17">
        <f t="shared" si="19"/>
        <v>102.069950035689</v>
      </c>
      <c r="M118" s="17">
        <f t="shared" si="20"/>
        <v>0</v>
      </c>
      <c r="N118" s="21">
        <v>0</v>
      </c>
      <c r="O118" s="17">
        <f t="shared" si="21"/>
        <v>0</v>
      </c>
      <c r="P118" s="17">
        <f t="shared" si="22"/>
        <v>28.1463610776035</v>
      </c>
      <c r="Q118" s="21">
        <v>100</v>
      </c>
      <c r="R118" s="17">
        <f t="shared" si="23"/>
        <v>100.522718134298</v>
      </c>
      <c r="S118" s="17">
        <f t="shared" si="24"/>
        <v>9.69827586206897</v>
      </c>
      <c r="T118" s="24">
        <v>15</v>
      </c>
      <c r="U118" s="25">
        <f t="shared" si="25"/>
        <v>80.8189655172414</v>
      </c>
    </row>
    <row r="119" spans="1:21">
      <c r="A119" s="14">
        <v>117</v>
      </c>
      <c r="B119" s="15" t="s">
        <v>138</v>
      </c>
      <c r="C119" s="16">
        <f t="shared" si="13"/>
        <v>67.2507561138473</v>
      </c>
      <c r="D119" s="17">
        <f t="shared" si="14"/>
        <v>9.5161136915756</v>
      </c>
      <c r="E119" s="18">
        <v>891064</v>
      </c>
      <c r="F119" s="19">
        <f t="shared" si="15"/>
        <v>28.8367081562897</v>
      </c>
      <c r="G119" s="17">
        <f t="shared" si="16"/>
        <v>13.3630289532294</v>
      </c>
      <c r="H119" s="20">
        <v>6</v>
      </c>
      <c r="I119" s="17">
        <f t="shared" si="17"/>
        <v>66.815144766147</v>
      </c>
      <c r="J119" s="17">
        <f t="shared" si="18"/>
        <v>3.38972162740899</v>
      </c>
      <c r="K119" s="20">
        <v>15.83</v>
      </c>
      <c r="L119" s="17">
        <f t="shared" si="19"/>
        <v>112.990720913633</v>
      </c>
      <c r="M119" s="17">
        <f t="shared" si="20"/>
        <v>3.13725490196078</v>
      </c>
      <c r="N119" s="21">
        <v>4</v>
      </c>
      <c r="O119" s="17">
        <f t="shared" si="21"/>
        <v>78.4313725490196</v>
      </c>
      <c r="P119" s="17">
        <f t="shared" si="22"/>
        <v>28.1463610776035</v>
      </c>
      <c r="Q119" s="21">
        <v>100</v>
      </c>
      <c r="R119" s="17">
        <f t="shared" si="23"/>
        <v>100.522718134298</v>
      </c>
      <c r="S119" s="17">
        <f t="shared" si="24"/>
        <v>9.69827586206897</v>
      </c>
      <c r="T119" s="24">
        <v>15</v>
      </c>
      <c r="U119" s="25">
        <f t="shared" si="25"/>
        <v>80.8189655172414</v>
      </c>
    </row>
    <row r="120" spans="1:21">
      <c r="A120" s="14">
        <v>118</v>
      </c>
      <c r="B120" s="15" t="s">
        <v>139</v>
      </c>
      <c r="C120" s="16">
        <f t="shared" si="13"/>
        <v>67.1488492257419</v>
      </c>
      <c r="D120" s="17">
        <f t="shared" si="14"/>
        <v>5.54602833943203</v>
      </c>
      <c r="E120" s="18">
        <v>519315.59</v>
      </c>
      <c r="F120" s="19">
        <f t="shared" si="15"/>
        <v>16.8061464831274</v>
      </c>
      <c r="G120" s="17">
        <f t="shared" si="16"/>
        <v>22.271714922049</v>
      </c>
      <c r="H120" s="20">
        <v>10</v>
      </c>
      <c r="I120" s="17">
        <f t="shared" si="17"/>
        <v>111.358574610245</v>
      </c>
      <c r="J120" s="17">
        <f t="shared" si="18"/>
        <v>3.42612419700214</v>
      </c>
      <c r="K120" s="20">
        <v>16</v>
      </c>
      <c r="L120" s="17">
        <f t="shared" si="19"/>
        <v>114.204139900071</v>
      </c>
      <c r="M120" s="17">
        <f t="shared" si="20"/>
        <v>0</v>
      </c>
      <c r="N120" s="21">
        <v>0</v>
      </c>
      <c r="O120" s="17">
        <f t="shared" si="21"/>
        <v>0</v>
      </c>
      <c r="P120" s="17">
        <f t="shared" si="22"/>
        <v>28.1463610776035</v>
      </c>
      <c r="Q120" s="21">
        <v>100</v>
      </c>
      <c r="R120" s="17">
        <f t="shared" si="23"/>
        <v>100.522718134298</v>
      </c>
      <c r="S120" s="17">
        <f t="shared" si="24"/>
        <v>7.75862068965517</v>
      </c>
      <c r="T120" s="24">
        <v>12</v>
      </c>
      <c r="U120" s="25">
        <f t="shared" si="25"/>
        <v>64.6551724137931</v>
      </c>
    </row>
    <row r="121" spans="1:21">
      <c r="A121" s="14">
        <v>119</v>
      </c>
      <c r="B121" s="15" t="s">
        <v>140</v>
      </c>
      <c r="C121" s="16">
        <f t="shared" si="13"/>
        <v>66.4547324724093</v>
      </c>
      <c r="D121" s="17">
        <f t="shared" si="14"/>
        <v>16.5528211035368</v>
      </c>
      <c r="E121" s="18">
        <v>1549962.88</v>
      </c>
      <c r="F121" s="19">
        <f t="shared" si="15"/>
        <v>50.1600639501116</v>
      </c>
      <c r="G121" s="17">
        <f t="shared" si="16"/>
        <v>11.1358574610245</v>
      </c>
      <c r="H121" s="20">
        <v>5</v>
      </c>
      <c r="I121" s="17">
        <f t="shared" si="17"/>
        <v>55.6792873051225</v>
      </c>
      <c r="J121" s="17">
        <f t="shared" si="18"/>
        <v>4.1541755888651</v>
      </c>
      <c r="K121" s="20">
        <v>19.4</v>
      </c>
      <c r="L121" s="17">
        <f t="shared" si="19"/>
        <v>138.472519628837</v>
      </c>
      <c r="M121" s="17">
        <f t="shared" si="20"/>
        <v>0</v>
      </c>
      <c r="N121" s="21">
        <v>0</v>
      </c>
      <c r="O121" s="17">
        <f t="shared" si="21"/>
        <v>0</v>
      </c>
      <c r="P121" s="17">
        <f t="shared" si="22"/>
        <v>28.1463610776035</v>
      </c>
      <c r="Q121" s="21">
        <v>100</v>
      </c>
      <c r="R121" s="17">
        <f t="shared" si="23"/>
        <v>100.522718134298</v>
      </c>
      <c r="S121" s="17">
        <f t="shared" si="24"/>
        <v>6.46551724137931</v>
      </c>
      <c r="T121" s="24">
        <v>10</v>
      </c>
      <c r="U121" s="25">
        <f t="shared" si="25"/>
        <v>53.8793103448276</v>
      </c>
    </row>
    <row r="122" spans="1:21">
      <c r="A122" s="14">
        <v>120</v>
      </c>
      <c r="B122" s="15" t="s">
        <v>141</v>
      </c>
      <c r="C122" s="16">
        <f t="shared" si="13"/>
        <v>65.6284368242592</v>
      </c>
      <c r="D122" s="17">
        <f t="shared" si="14"/>
        <v>6.26222219841809</v>
      </c>
      <c r="E122" s="18">
        <v>586378.11</v>
      </c>
      <c r="F122" s="19">
        <f t="shared" si="15"/>
        <v>18.9764309042973</v>
      </c>
      <c r="G122" s="17">
        <f t="shared" si="16"/>
        <v>13.3630289532294</v>
      </c>
      <c r="H122" s="20">
        <v>6</v>
      </c>
      <c r="I122" s="17">
        <f t="shared" si="17"/>
        <v>66.815144766147</v>
      </c>
      <c r="J122" s="17">
        <f t="shared" si="18"/>
        <v>3.96145610278373</v>
      </c>
      <c r="K122" s="20">
        <v>18.5</v>
      </c>
      <c r="L122" s="17">
        <f t="shared" si="19"/>
        <v>132.048536759458</v>
      </c>
      <c r="M122" s="17">
        <f t="shared" si="20"/>
        <v>5.49019607843137</v>
      </c>
      <c r="N122" s="21">
        <v>7</v>
      </c>
      <c r="O122" s="17">
        <f t="shared" si="21"/>
        <v>137.254901960784</v>
      </c>
      <c r="P122" s="17">
        <f t="shared" si="22"/>
        <v>28.1463610776035</v>
      </c>
      <c r="Q122" s="21">
        <v>100</v>
      </c>
      <c r="R122" s="17">
        <f t="shared" si="23"/>
        <v>100.522718134298</v>
      </c>
      <c r="S122" s="17">
        <f t="shared" si="24"/>
        <v>8.4051724137931</v>
      </c>
      <c r="T122" s="24">
        <v>13</v>
      </c>
      <c r="U122" s="25">
        <f t="shared" si="25"/>
        <v>70.0431034482759</v>
      </c>
    </row>
    <row r="123" spans="1:21">
      <c r="A123" s="14">
        <v>121</v>
      </c>
      <c r="B123" s="15" t="s">
        <v>142</v>
      </c>
      <c r="C123" s="16">
        <f t="shared" si="13"/>
        <v>65.0639711403694</v>
      </c>
      <c r="D123" s="17">
        <f t="shared" si="14"/>
        <v>6.59611544042384</v>
      </c>
      <c r="E123" s="18">
        <v>617643</v>
      </c>
      <c r="F123" s="19">
        <f t="shared" si="15"/>
        <v>19.988228607345</v>
      </c>
      <c r="G123" s="17">
        <f t="shared" si="16"/>
        <v>20.0445434298441</v>
      </c>
      <c r="H123" s="20">
        <v>9</v>
      </c>
      <c r="I123" s="17">
        <f t="shared" si="17"/>
        <v>100.22271714922</v>
      </c>
      <c r="J123" s="17">
        <f t="shared" si="18"/>
        <v>3.16488222698073</v>
      </c>
      <c r="K123" s="20">
        <v>14.78</v>
      </c>
      <c r="L123" s="17">
        <f t="shared" si="19"/>
        <v>105.496074232691</v>
      </c>
      <c r="M123" s="17">
        <f t="shared" si="20"/>
        <v>0</v>
      </c>
      <c r="N123" s="21">
        <v>0</v>
      </c>
      <c r="O123" s="17">
        <f t="shared" si="21"/>
        <v>0</v>
      </c>
      <c r="P123" s="17">
        <f t="shared" si="22"/>
        <v>28.1463610776035</v>
      </c>
      <c r="Q123" s="21">
        <v>100</v>
      </c>
      <c r="R123" s="17">
        <f t="shared" si="23"/>
        <v>100.522718134298</v>
      </c>
      <c r="S123" s="17">
        <f t="shared" si="24"/>
        <v>7.11206896551724</v>
      </c>
      <c r="T123" s="24">
        <v>11</v>
      </c>
      <c r="U123" s="25">
        <f t="shared" si="25"/>
        <v>59.2672413793104</v>
      </c>
    </row>
    <row r="124" spans="1:21">
      <c r="A124" s="14">
        <v>122</v>
      </c>
      <c r="B124" s="15" t="s">
        <v>143</v>
      </c>
      <c r="C124" s="16">
        <f t="shared" si="13"/>
        <v>64.8988801978747</v>
      </c>
      <c r="D124" s="17">
        <f t="shared" si="14"/>
        <v>4.97575856858778</v>
      </c>
      <c r="E124" s="18">
        <v>465917.02</v>
      </c>
      <c r="F124" s="19">
        <f t="shared" si="15"/>
        <v>15.0780562684478</v>
      </c>
      <c r="G124" s="17">
        <f t="shared" si="16"/>
        <v>17.8173719376392</v>
      </c>
      <c r="H124" s="20">
        <v>8</v>
      </c>
      <c r="I124" s="17">
        <f t="shared" si="17"/>
        <v>89.086859688196</v>
      </c>
      <c r="J124" s="17">
        <f t="shared" si="18"/>
        <v>3.61456102783726</v>
      </c>
      <c r="K124" s="20">
        <v>16.88</v>
      </c>
      <c r="L124" s="17">
        <f t="shared" si="19"/>
        <v>120.485367594575</v>
      </c>
      <c r="M124" s="17">
        <f t="shared" si="20"/>
        <v>0</v>
      </c>
      <c r="N124" s="21">
        <v>0</v>
      </c>
      <c r="O124" s="17">
        <f t="shared" si="21"/>
        <v>0</v>
      </c>
      <c r="P124" s="17">
        <f t="shared" si="22"/>
        <v>28.1463610776035</v>
      </c>
      <c r="Q124" s="21">
        <v>100</v>
      </c>
      <c r="R124" s="17">
        <f t="shared" si="23"/>
        <v>100.522718134298</v>
      </c>
      <c r="S124" s="17">
        <f t="shared" si="24"/>
        <v>10.3448275862069</v>
      </c>
      <c r="T124" s="24">
        <v>16</v>
      </c>
      <c r="U124" s="25">
        <f t="shared" si="25"/>
        <v>86.2068965517241</v>
      </c>
    </row>
    <row r="125" spans="1:21">
      <c r="A125" s="14">
        <v>123</v>
      </c>
      <c r="B125" s="15" t="s">
        <v>144</v>
      </c>
      <c r="C125" s="16">
        <f t="shared" si="13"/>
        <v>64.7144311113963</v>
      </c>
      <c r="D125" s="17">
        <f t="shared" si="14"/>
        <v>13.2063332610256</v>
      </c>
      <c r="E125" s="18">
        <v>1236606.51</v>
      </c>
      <c r="F125" s="19">
        <f t="shared" si="15"/>
        <v>40.0191917000776</v>
      </c>
      <c r="G125" s="17">
        <f t="shared" si="16"/>
        <v>13.3630289532294</v>
      </c>
      <c r="H125" s="20">
        <v>6</v>
      </c>
      <c r="I125" s="17">
        <f t="shared" si="17"/>
        <v>66.815144766147</v>
      </c>
      <c r="J125" s="17">
        <f t="shared" si="18"/>
        <v>3.53319057815846</v>
      </c>
      <c r="K125" s="20">
        <v>16.5</v>
      </c>
      <c r="L125" s="17">
        <f t="shared" si="19"/>
        <v>117.773019271949</v>
      </c>
      <c r="M125" s="17">
        <f t="shared" si="20"/>
        <v>0</v>
      </c>
      <c r="N125" s="21">
        <v>0</v>
      </c>
      <c r="O125" s="17">
        <f t="shared" si="21"/>
        <v>0</v>
      </c>
      <c r="P125" s="17">
        <f t="shared" si="22"/>
        <v>28.1463610776035</v>
      </c>
      <c r="Q125" s="21">
        <v>100</v>
      </c>
      <c r="R125" s="17">
        <f t="shared" si="23"/>
        <v>100.522718134298</v>
      </c>
      <c r="S125" s="17">
        <f t="shared" si="24"/>
        <v>6.46551724137931</v>
      </c>
      <c r="T125" s="24">
        <v>10</v>
      </c>
      <c r="U125" s="25">
        <f t="shared" si="25"/>
        <v>53.8793103448276</v>
      </c>
    </row>
    <row r="126" spans="1:21">
      <c r="A126" s="14">
        <v>124</v>
      </c>
      <c r="B126" s="15" t="s">
        <v>145</v>
      </c>
      <c r="C126" s="16">
        <f t="shared" si="13"/>
        <v>64.4308888208464</v>
      </c>
      <c r="D126" s="17">
        <f t="shared" si="14"/>
        <v>12.9087710208468</v>
      </c>
      <c r="E126" s="18">
        <v>1208743.56</v>
      </c>
      <c r="F126" s="19">
        <f t="shared" si="15"/>
        <v>39.11748794196</v>
      </c>
      <c r="G126" s="17">
        <f t="shared" si="16"/>
        <v>8.9086859688196</v>
      </c>
      <c r="H126" s="20">
        <v>4</v>
      </c>
      <c r="I126" s="17">
        <f t="shared" si="17"/>
        <v>44.543429844098</v>
      </c>
      <c r="J126" s="17">
        <f t="shared" si="18"/>
        <v>0.785867237687366</v>
      </c>
      <c r="K126" s="20">
        <v>3.67</v>
      </c>
      <c r="L126" s="17">
        <f t="shared" si="19"/>
        <v>26.1955745895789</v>
      </c>
      <c r="M126" s="17">
        <f t="shared" si="20"/>
        <v>7.2156862745098</v>
      </c>
      <c r="N126" s="21">
        <v>9.2</v>
      </c>
      <c r="O126" s="17">
        <f t="shared" si="21"/>
        <v>180.392156862745</v>
      </c>
      <c r="P126" s="17">
        <f t="shared" si="22"/>
        <v>28.1463610776035</v>
      </c>
      <c r="Q126" s="21">
        <v>100</v>
      </c>
      <c r="R126" s="17">
        <f t="shared" si="23"/>
        <v>100.522718134298</v>
      </c>
      <c r="S126" s="17">
        <f t="shared" si="24"/>
        <v>6.46551724137931</v>
      </c>
      <c r="T126" s="24">
        <v>10</v>
      </c>
      <c r="U126" s="25">
        <f t="shared" si="25"/>
        <v>53.8793103448276</v>
      </c>
    </row>
    <row r="127" spans="1:21">
      <c r="A127" s="14">
        <v>125</v>
      </c>
      <c r="B127" s="15" t="s">
        <v>146</v>
      </c>
      <c r="C127" s="16">
        <f t="shared" si="13"/>
        <v>63.895301847738</v>
      </c>
      <c r="D127" s="17">
        <f t="shared" si="14"/>
        <v>12.3106946212269</v>
      </c>
      <c r="E127" s="18">
        <v>1152741.25</v>
      </c>
      <c r="F127" s="19">
        <f t="shared" si="15"/>
        <v>37.3051352158392</v>
      </c>
      <c r="G127" s="17">
        <f t="shared" si="16"/>
        <v>11.1358574610245</v>
      </c>
      <c r="H127" s="20">
        <v>5</v>
      </c>
      <c r="I127" s="17">
        <f t="shared" si="17"/>
        <v>55.6792873051225</v>
      </c>
      <c r="J127" s="17">
        <f t="shared" si="18"/>
        <v>3.89721627408993</v>
      </c>
      <c r="K127" s="20">
        <v>18.2</v>
      </c>
      <c r="L127" s="17">
        <f t="shared" si="19"/>
        <v>129.907209136331</v>
      </c>
      <c r="M127" s="17">
        <f t="shared" si="20"/>
        <v>0</v>
      </c>
      <c r="N127" s="21">
        <v>0</v>
      </c>
      <c r="O127" s="17">
        <f t="shared" si="21"/>
        <v>0</v>
      </c>
      <c r="P127" s="17">
        <f t="shared" si="22"/>
        <v>28.1463610776035</v>
      </c>
      <c r="Q127" s="21">
        <v>100</v>
      </c>
      <c r="R127" s="17">
        <f t="shared" si="23"/>
        <v>100.522718134298</v>
      </c>
      <c r="S127" s="17">
        <f t="shared" si="24"/>
        <v>8.4051724137931</v>
      </c>
      <c r="T127" s="24">
        <v>13</v>
      </c>
      <c r="U127" s="25">
        <f t="shared" si="25"/>
        <v>70.0431034482759</v>
      </c>
    </row>
    <row r="128" spans="1:21">
      <c r="A128" s="14">
        <v>126</v>
      </c>
      <c r="B128" s="15" t="s">
        <v>147</v>
      </c>
      <c r="C128" s="16">
        <f t="shared" si="13"/>
        <v>63.7174695585586</v>
      </c>
      <c r="D128" s="17">
        <f t="shared" si="14"/>
        <v>10.4474467284936</v>
      </c>
      <c r="E128" s="18">
        <v>978271.59</v>
      </c>
      <c r="F128" s="19">
        <f t="shared" si="15"/>
        <v>31.6589294802837</v>
      </c>
      <c r="G128" s="17">
        <f t="shared" si="16"/>
        <v>13.3630289532294</v>
      </c>
      <c r="H128" s="20">
        <v>6</v>
      </c>
      <c r="I128" s="17">
        <f t="shared" si="17"/>
        <v>66.815144766147</v>
      </c>
      <c r="J128" s="17">
        <f t="shared" si="18"/>
        <v>3.35546038543897</v>
      </c>
      <c r="K128" s="20">
        <v>15.67</v>
      </c>
      <c r="L128" s="17">
        <f t="shared" si="19"/>
        <v>111.848679514632</v>
      </c>
      <c r="M128" s="17">
        <f t="shared" si="20"/>
        <v>0</v>
      </c>
      <c r="N128" s="21">
        <v>0</v>
      </c>
      <c r="O128" s="17">
        <f t="shared" si="21"/>
        <v>0</v>
      </c>
      <c r="P128" s="17">
        <f t="shared" si="22"/>
        <v>28.1463610776035</v>
      </c>
      <c r="Q128" s="21">
        <v>100</v>
      </c>
      <c r="R128" s="17">
        <f t="shared" si="23"/>
        <v>100.522718134298</v>
      </c>
      <c r="S128" s="17">
        <f t="shared" si="24"/>
        <v>8.4051724137931</v>
      </c>
      <c r="T128" s="24">
        <v>13</v>
      </c>
      <c r="U128" s="25">
        <f t="shared" si="25"/>
        <v>70.0431034482759</v>
      </c>
    </row>
    <row r="129" spans="1:21">
      <c r="A129" s="14">
        <v>127</v>
      </c>
      <c r="B129" s="15" t="s">
        <v>148</v>
      </c>
      <c r="C129" s="16">
        <f t="shared" si="13"/>
        <v>63.2655501105335</v>
      </c>
      <c r="D129" s="17">
        <f t="shared" si="14"/>
        <v>8.79032793720017</v>
      </c>
      <c r="E129" s="18">
        <v>823103.32</v>
      </c>
      <c r="F129" s="19">
        <f t="shared" si="15"/>
        <v>26.637357385455</v>
      </c>
      <c r="G129" s="17">
        <f t="shared" si="16"/>
        <v>13.3630289532294</v>
      </c>
      <c r="H129" s="20">
        <v>6</v>
      </c>
      <c r="I129" s="17">
        <f t="shared" si="17"/>
        <v>66.815144766147</v>
      </c>
      <c r="J129" s="17">
        <f t="shared" si="18"/>
        <v>1.79443254817987</v>
      </c>
      <c r="K129" s="20">
        <v>8.38</v>
      </c>
      <c r="L129" s="17">
        <f t="shared" si="19"/>
        <v>59.8144182726624</v>
      </c>
      <c r="M129" s="17">
        <f t="shared" si="20"/>
        <v>4.70588235294118</v>
      </c>
      <c r="N129" s="21">
        <v>6</v>
      </c>
      <c r="O129" s="17">
        <f t="shared" si="21"/>
        <v>117.647058823529</v>
      </c>
      <c r="P129" s="17">
        <f t="shared" si="22"/>
        <v>28.1463610776035</v>
      </c>
      <c r="Q129" s="21">
        <v>100</v>
      </c>
      <c r="R129" s="17">
        <f t="shared" si="23"/>
        <v>100.522718134298</v>
      </c>
      <c r="S129" s="17">
        <f t="shared" si="24"/>
        <v>6.46551724137931</v>
      </c>
      <c r="T129" s="24">
        <v>10</v>
      </c>
      <c r="U129" s="25">
        <f t="shared" si="25"/>
        <v>53.8793103448276</v>
      </c>
    </row>
    <row r="130" spans="1:21">
      <c r="A130" s="14">
        <v>128</v>
      </c>
      <c r="B130" s="15" t="s">
        <v>149</v>
      </c>
      <c r="C130" s="16">
        <f t="shared" si="13"/>
        <v>63.2081547885674</v>
      </c>
      <c r="D130" s="17">
        <f t="shared" si="14"/>
        <v>1.56477789546438</v>
      </c>
      <c r="E130" s="18">
        <v>146521.71</v>
      </c>
      <c r="F130" s="19">
        <f t="shared" si="15"/>
        <v>4.7417511983769</v>
      </c>
      <c r="G130" s="17">
        <f t="shared" si="16"/>
        <v>22.271714922049</v>
      </c>
      <c r="H130" s="26">
        <v>10</v>
      </c>
      <c r="I130" s="17">
        <f t="shared" si="17"/>
        <v>111.358574610245</v>
      </c>
      <c r="J130" s="17">
        <f t="shared" si="18"/>
        <v>2.82012847965739</v>
      </c>
      <c r="K130" s="26">
        <v>13.17</v>
      </c>
      <c r="L130" s="17">
        <f t="shared" si="19"/>
        <v>94.0042826552463</v>
      </c>
      <c r="M130" s="17">
        <f t="shared" si="20"/>
        <v>0</v>
      </c>
      <c r="N130" s="21">
        <v>0</v>
      </c>
      <c r="O130" s="17">
        <f t="shared" si="21"/>
        <v>0</v>
      </c>
      <c r="P130" s="17">
        <f t="shared" si="22"/>
        <v>28.1463610776035</v>
      </c>
      <c r="Q130" s="21">
        <v>100</v>
      </c>
      <c r="R130" s="17">
        <f t="shared" si="23"/>
        <v>100.522718134298</v>
      </c>
      <c r="S130" s="17">
        <f t="shared" si="24"/>
        <v>8.4051724137931</v>
      </c>
      <c r="T130" s="24">
        <v>13</v>
      </c>
      <c r="U130" s="25">
        <f t="shared" si="25"/>
        <v>70.0431034482759</v>
      </c>
    </row>
    <row r="131" spans="1:21">
      <c r="A131" s="14">
        <v>129</v>
      </c>
      <c r="B131" s="15" t="s">
        <v>150</v>
      </c>
      <c r="C131" s="16">
        <f t="shared" ref="C131:C153" si="26">D131+G131+J131+M131+P131+S131</f>
        <v>63.0426580747845</v>
      </c>
      <c r="D131" s="17">
        <f t="shared" ref="D131:D153" si="27">F131*0.33</f>
        <v>3.72831834811381</v>
      </c>
      <c r="E131" s="18">
        <v>349109.98</v>
      </c>
      <c r="F131" s="19">
        <f t="shared" ref="F131:F153" si="28">100*(E131/3090033.7)</f>
        <v>11.2979343882237</v>
      </c>
      <c r="G131" s="17">
        <f t="shared" ref="G131:G153" si="29">I131*0.2</f>
        <v>12.2494432071269</v>
      </c>
      <c r="H131" s="20">
        <v>5.5</v>
      </c>
      <c r="I131" s="17">
        <f t="shared" ref="I131:I153" si="30">100*(H131/8.98)</f>
        <v>61.2472160356347</v>
      </c>
      <c r="J131" s="17">
        <f t="shared" ref="J131:J153" si="31">L131*0.03</f>
        <v>3.08351177730193</v>
      </c>
      <c r="K131" s="20">
        <v>14.4</v>
      </c>
      <c r="L131" s="17">
        <f t="shared" ref="L131:L153" si="32">100*(K131/14.01)</f>
        <v>102.783725910064</v>
      </c>
      <c r="M131" s="17">
        <f t="shared" ref="M131:M153" si="33">O131*0.04</f>
        <v>5.49019607843137</v>
      </c>
      <c r="N131" s="21">
        <v>7</v>
      </c>
      <c r="O131" s="17">
        <f t="shared" ref="O131:O153" si="34">100*(N131/5.1)</f>
        <v>137.254901960784</v>
      </c>
      <c r="P131" s="17">
        <f t="shared" ref="P131:P153" si="35">R131*0.28</f>
        <v>28.1463610776035</v>
      </c>
      <c r="Q131" s="21">
        <v>100</v>
      </c>
      <c r="R131" s="17">
        <f t="shared" ref="R131:R153" si="36">100*(Q131/99.48)</f>
        <v>100.522718134298</v>
      </c>
      <c r="S131" s="17">
        <f t="shared" ref="S131:S153" si="37">U131*0.12</f>
        <v>10.3448275862069</v>
      </c>
      <c r="T131" s="24">
        <v>16</v>
      </c>
      <c r="U131" s="25">
        <f t="shared" ref="U131:U153" si="38">100*(T131/18.56)</f>
        <v>86.2068965517241</v>
      </c>
    </row>
    <row r="132" spans="1:21">
      <c r="A132" s="14">
        <v>130</v>
      </c>
      <c r="B132" s="15" t="s">
        <v>151</v>
      </c>
      <c r="C132" s="16">
        <f t="shared" si="26"/>
        <v>62.8778214699754</v>
      </c>
      <c r="D132" s="17">
        <f t="shared" si="27"/>
        <v>9.56775973025796</v>
      </c>
      <c r="E132" s="18">
        <v>895900</v>
      </c>
      <c r="F132" s="19">
        <f t="shared" si="28"/>
        <v>28.993211303812</v>
      </c>
      <c r="G132" s="17">
        <f t="shared" si="29"/>
        <v>17.8173719376392</v>
      </c>
      <c r="H132" s="20">
        <v>8</v>
      </c>
      <c r="I132" s="17">
        <f t="shared" si="30"/>
        <v>89.086859688196</v>
      </c>
      <c r="J132" s="17">
        <f t="shared" si="31"/>
        <v>2.56959314775161</v>
      </c>
      <c r="K132" s="20">
        <v>12</v>
      </c>
      <c r="L132" s="17">
        <f t="shared" si="32"/>
        <v>85.6531049250535</v>
      </c>
      <c r="M132" s="17">
        <f t="shared" si="33"/>
        <v>0</v>
      </c>
      <c r="N132" s="21">
        <v>0</v>
      </c>
      <c r="O132" s="17">
        <f t="shared" si="34"/>
        <v>0</v>
      </c>
      <c r="P132" s="17">
        <f t="shared" si="35"/>
        <v>26.4575794129473</v>
      </c>
      <c r="Q132" s="21">
        <v>94</v>
      </c>
      <c r="R132" s="17">
        <f t="shared" si="36"/>
        <v>94.4913550462404</v>
      </c>
      <c r="S132" s="17">
        <f t="shared" si="37"/>
        <v>6.46551724137931</v>
      </c>
      <c r="T132" s="24">
        <v>10</v>
      </c>
      <c r="U132" s="25">
        <f t="shared" si="38"/>
        <v>53.8793103448276</v>
      </c>
    </row>
    <row r="133" spans="1:21">
      <c r="A133" s="14">
        <v>131</v>
      </c>
      <c r="B133" s="15" t="s">
        <v>152</v>
      </c>
      <c r="C133" s="16">
        <f t="shared" si="26"/>
        <v>62.4484509575421</v>
      </c>
      <c r="D133" s="17">
        <f t="shared" si="27"/>
        <v>4.51851769124719</v>
      </c>
      <c r="E133" s="18">
        <v>423102.18</v>
      </c>
      <c r="F133" s="19">
        <f t="shared" si="28"/>
        <v>13.6924778522642</v>
      </c>
      <c r="G133" s="17">
        <f t="shared" si="29"/>
        <v>17.8173719376392</v>
      </c>
      <c r="H133" s="20">
        <v>8</v>
      </c>
      <c r="I133" s="17">
        <f t="shared" si="30"/>
        <v>89.086859688196</v>
      </c>
      <c r="J133" s="17">
        <f t="shared" si="31"/>
        <v>3.5610278372591</v>
      </c>
      <c r="K133" s="20">
        <v>16.63</v>
      </c>
      <c r="L133" s="17">
        <f t="shared" si="32"/>
        <v>118.700927908637</v>
      </c>
      <c r="M133" s="17">
        <f t="shared" si="33"/>
        <v>0</v>
      </c>
      <c r="N133" s="21">
        <v>0</v>
      </c>
      <c r="O133" s="17">
        <f t="shared" si="34"/>
        <v>0</v>
      </c>
      <c r="P133" s="17">
        <f t="shared" si="35"/>
        <v>28.1463610776035</v>
      </c>
      <c r="Q133" s="21">
        <v>100</v>
      </c>
      <c r="R133" s="17">
        <f t="shared" si="36"/>
        <v>100.522718134298</v>
      </c>
      <c r="S133" s="17">
        <f t="shared" si="37"/>
        <v>8.4051724137931</v>
      </c>
      <c r="T133" s="24">
        <v>13</v>
      </c>
      <c r="U133" s="25">
        <f t="shared" si="38"/>
        <v>70.0431034482759</v>
      </c>
    </row>
    <row r="134" spans="1:21">
      <c r="A134" s="14">
        <v>132</v>
      </c>
      <c r="B134" s="15" t="s">
        <v>153</v>
      </c>
      <c r="C134" s="16">
        <f t="shared" si="26"/>
        <v>61.0205321888056</v>
      </c>
      <c r="D134" s="17">
        <f t="shared" si="27"/>
        <v>0.348934029424986</v>
      </c>
      <c r="E134" s="18">
        <v>32673.27</v>
      </c>
      <c r="F134" s="19">
        <f t="shared" si="28"/>
        <v>1.05737584674238</v>
      </c>
      <c r="G134" s="17">
        <f t="shared" si="29"/>
        <v>17.8173719376392</v>
      </c>
      <c r="H134" s="26">
        <v>8</v>
      </c>
      <c r="I134" s="17">
        <f t="shared" si="30"/>
        <v>89.086859688196</v>
      </c>
      <c r="J134" s="17">
        <f t="shared" si="31"/>
        <v>0.595289079229122</v>
      </c>
      <c r="K134" s="26">
        <v>2.78</v>
      </c>
      <c r="L134" s="17">
        <f t="shared" si="32"/>
        <v>19.8429693076374</v>
      </c>
      <c r="M134" s="17">
        <f t="shared" si="33"/>
        <v>7.64705882352941</v>
      </c>
      <c r="N134" s="21">
        <v>9.75</v>
      </c>
      <c r="O134" s="17">
        <f t="shared" si="34"/>
        <v>191.176470588235</v>
      </c>
      <c r="P134" s="17">
        <f t="shared" si="35"/>
        <v>28.1463610776035</v>
      </c>
      <c r="Q134" s="21">
        <v>100</v>
      </c>
      <c r="R134" s="17">
        <f t="shared" si="36"/>
        <v>100.522718134298</v>
      </c>
      <c r="S134" s="17">
        <f t="shared" si="37"/>
        <v>6.46551724137931</v>
      </c>
      <c r="T134" s="24">
        <v>10</v>
      </c>
      <c r="U134" s="25">
        <f t="shared" si="38"/>
        <v>53.8793103448276</v>
      </c>
    </row>
    <row r="135" spans="1:21">
      <c r="A135" s="14">
        <v>133</v>
      </c>
      <c r="B135" s="15" t="s">
        <v>154</v>
      </c>
      <c r="C135" s="16">
        <f t="shared" si="26"/>
        <v>60.2596059539135</v>
      </c>
      <c r="D135" s="17">
        <f t="shared" si="27"/>
        <v>10.6938446820175</v>
      </c>
      <c r="E135" s="18">
        <v>1001343.65</v>
      </c>
      <c r="F135" s="19">
        <f t="shared" si="28"/>
        <v>32.4055899455077</v>
      </c>
      <c r="G135" s="17">
        <f t="shared" si="29"/>
        <v>6.6815144766147</v>
      </c>
      <c r="H135" s="20">
        <v>3</v>
      </c>
      <c r="I135" s="17">
        <f t="shared" si="30"/>
        <v>33.4075723830735</v>
      </c>
      <c r="J135" s="17">
        <f t="shared" si="31"/>
        <v>1.99785867237687</v>
      </c>
      <c r="K135" s="20">
        <v>9.33</v>
      </c>
      <c r="L135" s="17">
        <f t="shared" si="32"/>
        <v>66.5952890792291</v>
      </c>
      <c r="M135" s="17">
        <f t="shared" si="33"/>
        <v>6.27450980392157</v>
      </c>
      <c r="N135" s="21">
        <v>8</v>
      </c>
      <c r="O135" s="17">
        <f t="shared" si="34"/>
        <v>156.862745098039</v>
      </c>
      <c r="P135" s="17">
        <f t="shared" si="35"/>
        <v>28.1463610776035</v>
      </c>
      <c r="Q135" s="21">
        <v>100</v>
      </c>
      <c r="R135" s="17">
        <f t="shared" si="36"/>
        <v>100.522718134298</v>
      </c>
      <c r="S135" s="17">
        <f t="shared" si="37"/>
        <v>6.46551724137931</v>
      </c>
      <c r="T135" s="24">
        <v>10</v>
      </c>
      <c r="U135" s="25">
        <f t="shared" si="38"/>
        <v>53.8793103448276</v>
      </c>
    </row>
    <row r="136" spans="1:21">
      <c r="A136" s="14">
        <v>134</v>
      </c>
      <c r="B136" s="15" t="s">
        <v>155</v>
      </c>
      <c r="C136" s="16">
        <f t="shared" si="26"/>
        <v>60.0313900602602</v>
      </c>
      <c r="D136" s="17">
        <f t="shared" si="27"/>
        <v>4.73704344389513</v>
      </c>
      <c r="E136" s="18">
        <v>443564.36</v>
      </c>
      <c r="F136" s="19">
        <f t="shared" si="28"/>
        <v>14.3546771027125</v>
      </c>
      <c r="G136" s="17">
        <f t="shared" si="29"/>
        <v>17.8173719376392</v>
      </c>
      <c r="H136" s="20">
        <v>8</v>
      </c>
      <c r="I136" s="17">
        <f t="shared" si="30"/>
        <v>89.086859688196</v>
      </c>
      <c r="J136" s="17">
        <f t="shared" si="31"/>
        <v>2.86509635974304</v>
      </c>
      <c r="K136" s="20">
        <v>13.38</v>
      </c>
      <c r="L136" s="17">
        <f t="shared" si="32"/>
        <v>95.5032119914347</v>
      </c>
      <c r="M136" s="17">
        <f t="shared" si="33"/>
        <v>0</v>
      </c>
      <c r="N136" s="21">
        <v>0</v>
      </c>
      <c r="O136" s="17">
        <f t="shared" si="34"/>
        <v>0</v>
      </c>
      <c r="P136" s="17">
        <f t="shared" si="35"/>
        <v>28.1463610776035</v>
      </c>
      <c r="Q136" s="21">
        <v>100</v>
      </c>
      <c r="R136" s="17">
        <f t="shared" si="36"/>
        <v>100.522718134298</v>
      </c>
      <c r="S136" s="17">
        <f t="shared" si="37"/>
        <v>6.46551724137931</v>
      </c>
      <c r="T136" s="24">
        <v>10</v>
      </c>
      <c r="U136" s="25">
        <f t="shared" si="38"/>
        <v>53.8793103448276</v>
      </c>
    </row>
    <row r="137" spans="1:21">
      <c r="A137" s="14">
        <v>135</v>
      </c>
      <c r="B137" s="15" t="s">
        <v>156</v>
      </c>
      <c r="C137" s="16">
        <f t="shared" si="26"/>
        <v>59.7254797538519</v>
      </c>
      <c r="D137" s="17">
        <f t="shared" si="27"/>
        <v>1.13985103463435</v>
      </c>
      <c r="E137" s="18">
        <v>106732.67</v>
      </c>
      <c r="F137" s="19">
        <f t="shared" si="28"/>
        <v>3.45409404434651</v>
      </c>
      <c r="G137" s="17">
        <f t="shared" si="29"/>
        <v>20.0445434298441</v>
      </c>
      <c r="H137" s="26">
        <v>9</v>
      </c>
      <c r="I137" s="17">
        <f t="shared" si="30"/>
        <v>100.22271714922</v>
      </c>
      <c r="J137" s="17">
        <f t="shared" si="31"/>
        <v>3.28265524625268</v>
      </c>
      <c r="K137" s="26">
        <v>15.33</v>
      </c>
      <c r="L137" s="17">
        <f t="shared" si="32"/>
        <v>109.421841541756</v>
      </c>
      <c r="M137" s="17">
        <f t="shared" si="33"/>
        <v>0</v>
      </c>
      <c r="N137" s="21">
        <v>0</v>
      </c>
      <c r="O137" s="17">
        <f t="shared" si="34"/>
        <v>0</v>
      </c>
      <c r="P137" s="17">
        <f t="shared" si="35"/>
        <v>28.1463610776035</v>
      </c>
      <c r="Q137" s="21">
        <v>100</v>
      </c>
      <c r="R137" s="17">
        <f t="shared" si="36"/>
        <v>100.522718134298</v>
      </c>
      <c r="S137" s="17">
        <f t="shared" si="37"/>
        <v>7.11206896551724</v>
      </c>
      <c r="T137" s="24">
        <v>11</v>
      </c>
      <c r="U137" s="25">
        <f t="shared" si="38"/>
        <v>59.2672413793104</v>
      </c>
    </row>
    <row r="138" spans="1:21">
      <c r="A138" s="14">
        <v>136</v>
      </c>
      <c r="B138" s="15" t="s">
        <v>157</v>
      </c>
      <c r="C138" s="16">
        <f t="shared" si="26"/>
        <v>59.5941898399185</v>
      </c>
      <c r="D138" s="17">
        <f t="shared" si="27"/>
        <v>0.904056324693158</v>
      </c>
      <c r="E138" s="18">
        <v>84653.47</v>
      </c>
      <c r="F138" s="19">
        <f t="shared" si="28"/>
        <v>2.7395646202823</v>
      </c>
      <c r="G138" s="17">
        <f t="shared" si="29"/>
        <v>15.5902004454343</v>
      </c>
      <c r="H138" s="26">
        <v>7</v>
      </c>
      <c r="I138" s="17">
        <f t="shared" si="30"/>
        <v>77.9510022271715</v>
      </c>
      <c r="J138" s="17">
        <f t="shared" si="31"/>
        <v>2.99785867237687</v>
      </c>
      <c r="K138" s="26">
        <v>14</v>
      </c>
      <c r="L138" s="17">
        <f t="shared" si="32"/>
        <v>99.9286224125625</v>
      </c>
      <c r="M138" s="17">
        <f t="shared" si="33"/>
        <v>5.49019607843137</v>
      </c>
      <c r="N138" s="21">
        <v>7</v>
      </c>
      <c r="O138" s="17">
        <f t="shared" si="34"/>
        <v>137.254901960784</v>
      </c>
      <c r="P138" s="17">
        <f t="shared" si="35"/>
        <v>28.1463610776035</v>
      </c>
      <c r="Q138" s="21">
        <v>100</v>
      </c>
      <c r="R138" s="17">
        <f t="shared" si="36"/>
        <v>100.522718134298</v>
      </c>
      <c r="S138" s="17">
        <f t="shared" si="37"/>
        <v>6.46551724137931</v>
      </c>
      <c r="T138" s="24">
        <v>10</v>
      </c>
      <c r="U138" s="25">
        <f t="shared" si="38"/>
        <v>53.8793103448276</v>
      </c>
    </row>
    <row r="139" spans="1:21">
      <c r="A139" s="14">
        <v>137</v>
      </c>
      <c r="B139" s="15" t="s">
        <v>158</v>
      </c>
      <c r="C139" s="16">
        <f t="shared" si="26"/>
        <v>59.2694623477803</v>
      </c>
      <c r="D139" s="17">
        <f t="shared" si="27"/>
        <v>18.276046183574</v>
      </c>
      <c r="E139" s="18">
        <v>1711321.17</v>
      </c>
      <c r="F139" s="19">
        <f t="shared" si="28"/>
        <v>55.3819581320424</v>
      </c>
      <c r="G139" s="17">
        <f t="shared" si="29"/>
        <v>4.4543429844098</v>
      </c>
      <c r="H139" s="20">
        <v>2</v>
      </c>
      <c r="I139" s="17">
        <f t="shared" si="30"/>
        <v>22.271714922049</v>
      </c>
      <c r="J139" s="17">
        <f t="shared" si="31"/>
        <v>1.9271948608137</v>
      </c>
      <c r="K139" s="20">
        <v>9</v>
      </c>
      <c r="L139" s="17">
        <f t="shared" si="32"/>
        <v>64.2398286937901</v>
      </c>
      <c r="M139" s="17">
        <f t="shared" si="33"/>
        <v>0</v>
      </c>
      <c r="N139" s="21">
        <v>0</v>
      </c>
      <c r="O139" s="17">
        <f t="shared" si="34"/>
        <v>0</v>
      </c>
      <c r="P139" s="17">
        <f t="shared" si="35"/>
        <v>28.1463610776035</v>
      </c>
      <c r="Q139" s="21">
        <v>100</v>
      </c>
      <c r="R139" s="17">
        <f t="shared" si="36"/>
        <v>100.522718134298</v>
      </c>
      <c r="S139" s="17">
        <f t="shared" si="37"/>
        <v>6.46551724137931</v>
      </c>
      <c r="T139" s="24">
        <v>10</v>
      </c>
      <c r="U139" s="25">
        <f t="shared" si="38"/>
        <v>53.8793103448276</v>
      </c>
    </row>
    <row r="140" spans="1:21">
      <c r="A140" s="14">
        <v>138</v>
      </c>
      <c r="B140" s="15" t="s">
        <v>159</v>
      </c>
      <c r="C140" s="16">
        <f t="shared" si="26"/>
        <v>58.9941680725888</v>
      </c>
      <c r="D140" s="17">
        <f t="shared" si="27"/>
        <v>2.17290722428043</v>
      </c>
      <c r="E140" s="18">
        <v>203465.35</v>
      </c>
      <c r="F140" s="19">
        <f t="shared" si="28"/>
        <v>6.58456734630435</v>
      </c>
      <c r="G140" s="17">
        <f t="shared" si="29"/>
        <v>11.1358574610245</v>
      </c>
      <c r="H140" s="20">
        <v>5</v>
      </c>
      <c r="I140" s="17">
        <f t="shared" si="30"/>
        <v>55.6792873051225</v>
      </c>
      <c r="J140" s="17">
        <f t="shared" si="31"/>
        <v>3.96145610278373</v>
      </c>
      <c r="K140" s="20">
        <v>18.5</v>
      </c>
      <c r="L140" s="17">
        <f t="shared" si="32"/>
        <v>132.048536759458</v>
      </c>
      <c r="M140" s="17">
        <f t="shared" si="33"/>
        <v>0</v>
      </c>
      <c r="N140" s="21">
        <v>0</v>
      </c>
      <c r="O140" s="17">
        <f t="shared" si="34"/>
        <v>0</v>
      </c>
      <c r="P140" s="17">
        <f t="shared" si="35"/>
        <v>28.1463610776035</v>
      </c>
      <c r="Q140" s="21">
        <v>100</v>
      </c>
      <c r="R140" s="17">
        <f t="shared" si="36"/>
        <v>100.522718134298</v>
      </c>
      <c r="S140" s="17">
        <f t="shared" si="37"/>
        <v>13.5775862068966</v>
      </c>
      <c r="T140" s="24">
        <v>21</v>
      </c>
      <c r="U140" s="25">
        <f t="shared" si="38"/>
        <v>113.146551724138</v>
      </c>
    </row>
    <row r="141" spans="1:21">
      <c r="A141" s="14">
        <v>139</v>
      </c>
      <c r="B141" s="15" t="s">
        <v>160</v>
      </c>
      <c r="C141" s="16">
        <f t="shared" si="26"/>
        <v>57.9978079342449</v>
      </c>
      <c r="D141" s="17">
        <f t="shared" si="27"/>
        <v>9.4235196917108</v>
      </c>
      <c r="E141" s="18">
        <v>882393.74</v>
      </c>
      <c r="F141" s="19">
        <f t="shared" si="28"/>
        <v>28.5561202779115</v>
      </c>
      <c r="G141" s="17">
        <f t="shared" si="29"/>
        <v>11.1358574610245</v>
      </c>
      <c r="H141" s="20">
        <v>5</v>
      </c>
      <c r="I141" s="17">
        <f t="shared" si="30"/>
        <v>55.6792873051225</v>
      </c>
      <c r="J141" s="17">
        <f t="shared" si="31"/>
        <v>2.82655246252677</v>
      </c>
      <c r="K141" s="20">
        <v>13.2</v>
      </c>
      <c r="L141" s="17">
        <f t="shared" si="32"/>
        <v>94.2184154175589</v>
      </c>
      <c r="M141" s="17">
        <f t="shared" si="33"/>
        <v>0</v>
      </c>
      <c r="N141" s="21">
        <v>0</v>
      </c>
      <c r="O141" s="17">
        <f t="shared" si="34"/>
        <v>0</v>
      </c>
      <c r="P141" s="17">
        <f t="shared" si="35"/>
        <v>28.1463610776035</v>
      </c>
      <c r="Q141" s="21">
        <v>100</v>
      </c>
      <c r="R141" s="17">
        <f t="shared" si="36"/>
        <v>100.522718134298</v>
      </c>
      <c r="S141" s="17">
        <f t="shared" si="37"/>
        <v>6.46551724137931</v>
      </c>
      <c r="T141" s="24">
        <v>10</v>
      </c>
      <c r="U141" s="25">
        <f t="shared" si="38"/>
        <v>53.8793103448276</v>
      </c>
    </row>
    <row r="142" spans="1:21">
      <c r="A142" s="14">
        <v>140</v>
      </c>
      <c r="B142" s="15" t="s">
        <v>161</v>
      </c>
      <c r="C142" s="16">
        <f t="shared" si="26"/>
        <v>57.1143448691389</v>
      </c>
      <c r="D142" s="17">
        <f t="shared" si="27"/>
        <v>3.01495444855504</v>
      </c>
      <c r="E142" s="18">
        <v>282312.45</v>
      </c>
      <c r="F142" s="19">
        <f t="shared" si="28"/>
        <v>9.13622560168195</v>
      </c>
      <c r="G142" s="17">
        <f t="shared" si="29"/>
        <v>16.7037861915367</v>
      </c>
      <c r="H142" s="20">
        <v>7.5</v>
      </c>
      <c r="I142" s="17">
        <f t="shared" si="30"/>
        <v>83.5189309576837</v>
      </c>
      <c r="J142" s="17">
        <f t="shared" si="31"/>
        <v>2.78372591006424</v>
      </c>
      <c r="K142" s="20">
        <v>13</v>
      </c>
      <c r="L142" s="17">
        <f t="shared" si="32"/>
        <v>92.790863668808</v>
      </c>
      <c r="M142" s="17">
        <f t="shared" si="33"/>
        <v>0</v>
      </c>
      <c r="N142" s="21">
        <v>0</v>
      </c>
      <c r="O142" s="17">
        <f t="shared" si="34"/>
        <v>0</v>
      </c>
      <c r="P142" s="17">
        <f t="shared" si="35"/>
        <v>28.1463610776035</v>
      </c>
      <c r="Q142" s="21">
        <v>100</v>
      </c>
      <c r="R142" s="17">
        <f t="shared" si="36"/>
        <v>100.522718134298</v>
      </c>
      <c r="S142" s="17">
        <f t="shared" si="37"/>
        <v>6.46551724137931</v>
      </c>
      <c r="T142" s="24">
        <v>10</v>
      </c>
      <c r="U142" s="25">
        <f t="shared" si="38"/>
        <v>53.8793103448276</v>
      </c>
    </row>
    <row r="143" spans="1:21">
      <c r="A143" s="14">
        <v>141</v>
      </c>
      <c r="B143" s="15" t="s">
        <v>162</v>
      </c>
      <c r="C143" s="16">
        <f t="shared" si="26"/>
        <v>56.1557306441037</v>
      </c>
      <c r="D143" s="17">
        <f t="shared" si="27"/>
        <v>4.29611773813341</v>
      </c>
      <c r="E143" s="18">
        <v>402277.23</v>
      </c>
      <c r="F143" s="19">
        <f t="shared" si="28"/>
        <v>13.0185386004043</v>
      </c>
      <c r="G143" s="17">
        <f t="shared" si="29"/>
        <v>14.4766146993319</v>
      </c>
      <c r="H143" s="20">
        <v>6.5</v>
      </c>
      <c r="I143" s="17">
        <f t="shared" si="30"/>
        <v>72.3830734966593</v>
      </c>
      <c r="J143" s="17">
        <f t="shared" si="31"/>
        <v>3.33404710920771</v>
      </c>
      <c r="K143" s="20">
        <v>15.57</v>
      </c>
      <c r="L143" s="17">
        <f t="shared" si="32"/>
        <v>111.134903640257</v>
      </c>
      <c r="M143" s="17">
        <f t="shared" si="33"/>
        <v>0</v>
      </c>
      <c r="N143" s="21">
        <v>0</v>
      </c>
      <c r="O143" s="17">
        <f t="shared" si="34"/>
        <v>0</v>
      </c>
      <c r="P143" s="17">
        <f t="shared" si="35"/>
        <v>27.5834338560515</v>
      </c>
      <c r="Q143" s="21">
        <v>98</v>
      </c>
      <c r="R143" s="17">
        <f t="shared" si="36"/>
        <v>98.5122637716124</v>
      </c>
      <c r="S143" s="17">
        <f t="shared" si="37"/>
        <v>6.46551724137931</v>
      </c>
      <c r="T143" s="24">
        <v>10</v>
      </c>
      <c r="U143" s="25">
        <f t="shared" si="38"/>
        <v>53.8793103448276</v>
      </c>
    </row>
    <row r="144" spans="1:21">
      <c r="A144" s="14">
        <v>142</v>
      </c>
      <c r="B144" s="15" t="s">
        <v>163</v>
      </c>
      <c r="C144" s="16">
        <f t="shared" si="26"/>
        <v>54.4928844709238</v>
      </c>
      <c r="D144" s="17">
        <f t="shared" si="27"/>
        <v>5.33887486081462</v>
      </c>
      <c r="E144" s="18">
        <v>499918.28</v>
      </c>
      <c r="F144" s="19">
        <f t="shared" si="28"/>
        <v>16.1784086691352</v>
      </c>
      <c r="G144" s="17">
        <f t="shared" si="29"/>
        <v>8.9086859688196</v>
      </c>
      <c r="H144" s="20">
        <v>4</v>
      </c>
      <c r="I144" s="17">
        <f t="shared" si="30"/>
        <v>44.543429844098</v>
      </c>
      <c r="J144" s="17">
        <f t="shared" si="31"/>
        <v>3.69379014989293</v>
      </c>
      <c r="K144" s="20">
        <v>17.25</v>
      </c>
      <c r="L144" s="17">
        <f t="shared" si="32"/>
        <v>123.126338329764</v>
      </c>
      <c r="M144" s="17">
        <f t="shared" si="33"/>
        <v>0</v>
      </c>
      <c r="N144" s="21">
        <v>0</v>
      </c>
      <c r="O144" s="17">
        <f t="shared" si="34"/>
        <v>0</v>
      </c>
      <c r="P144" s="17">
        <f t="shared" si="35"/>
        <v>28.1463610776035</v>
      </c>
      <c r="Q144" s="21">
        <v>100</v>
      </c>
      <c r="R144" s="17">
        <f t="shared" si="36"/>
        <v>100.522718134298</v>
      </c>
      <c r="S144" s="17">
        <f t="shared" si="37"/>
        <v>8.4051724137931</v>
      </c>
      <c r="T144" s="24">
        <v>13</v>
      </c>
      <c r="U144" s="25">
        <f t="shared" si="38"/>
        <v>70.0431034482759</v>
      </c>
    </row>
    <row r="145" spans="1:21">
      <c r="A145" s="14">
        <v>143</v>
      </c>
      <c r="B145" s="15" t="s">
        <v>164</v>
      </c>
      <c r="C145" s="16">
        <f t="shared" si="26"/>
        <v>54.1374030568154</v>
      </c>
      <c r="D145" s="17">
        <f t="shared" si="27"/>
        <v>0.837272421980382</v>
      </c>
      <c r="E145" s="18">
        <v>78400</v>
      </c>
      <c r="F145" s="19">
        <f t="shared" si="28"/>
        <v>2.53718915751631</v>
      </c>
      <c r="G145" s="17">
        <f t="shared" si="29"/>
        <v>13.3630289532294</v>
      </c>
      <c r="H145" s="26">
        <v>6</v>
      </c>
      <c r="I145" s="17">
        <f t="shared" si="30"/>
        <v>66.815144766147</v>
      </c>
      <c r="J145" s="17">
        <f t="shared" si="31"/>
        <v>4.03211991434689</v>
      </c>
      <c r="K145" s="26">
        <v>18.83</v>
      </c>
      <c r="L145" s="17">
        <f t="shared" si="32"/>
        <v>134.403997144896</v>
      </c>
      <c r="M145" s="17">
        <f t="shared" si="33"/>
        <v>0</v>
      </c>
      <c r="N145" s="21">
        <v>0</v>
      </c>
      <c r="O145" s="17">
        <f t="shared" si="34"/>
        <v>0</v>
      </c>
      <c r="P145" s="17">
        <f t="shared" si="35"/>
        <v>28.1463610776035</v>
      </c>
      <c r="Q145" s="21">
        <v>100</v>
      </c>
      <c r="R145" s="17">
        <f t="shared" si="36"/>
        <v>100.522718134298</v>
      </c>
      <c r="S145" s="17">
        <f t="shared" si="37"/>
        <v>7.75862068965517</v>
      </c>
      <c r="T145" s="24">
        <v>12</v>
      </c>
      <c r="U145" s="25">
        <f t="shared" si="38"/>
        <v>64.6551724137931</v>
      </c>
    </row>
    <row r="146" spans="1:21">
      <c r="A146" s="14">
        <v>144</v>
      </c>
      <c r="B146" s="15" t="s">
        <v>165</v>
      </c>
      <c r="C146" s="16">
        <f t="shared" si="26"/>
        <v>53.3586428270504</v>
      </c>
      <c r="D146" s="17">
        <f t="shared" si="27"/>
        <v>4.15346595410917</v>
      </c>
      <c r="E146" s="18">
        <v>388919.69</v>
      </c>
      <c r="F146" s="19">
        <f t="shared" si="28"/>
        <v>12.5862604669975</v>
      </c>
      <c r="G146" s="17">
        <f t="shared" si="29"/>
        <v>7.79510022271715</v>
      </c>
      <c r="H146" s="20">
        <v>3.5</v>
      </c>
      <c r="I146" s="17">
        <f t="shared" si="30"/>
        <v>38.9755011135857</v>
      </c>
      <c r="J146" s="17">
        <f t="shared" si="31"/>
        <v>4.21199143468951</v>
      </c>
      <c r="K146" s="20">
        <v>19.67</v>
      </c>
      <c r="L146" s="17">
        <f t="shared" si="32"/>
        <v>140.39971448965</v>
      </c>
      <c r="M146" s="17">
        <f t="shared" si="33"/>
        <v>0</v>
      </c>
      <c r="N146" s="21">
        <v>0</v>
      </c>
      <c r="O146" s="17">
        <f t="shared" si="34"/>
        <v>0</v>
      </c>
      <c r="P146" s="17">
        <f t="shared" si="35"/>
        <v>28.1463610776035</v>
      </c>
      <c r="Q146" s="21">
        <v>100</v>
      </c>
      <c r="R146" s="17">
        <f t="shared" si="36"/>
        <v>100.522718134298</v>
      </c>
      <c r="S146" s="17">
        <f t="shared" si="37"/>
        <v>9.05172413793104</v>
      </c>
      <c r="T146" s="24">
        <v>14</v>
      </c>
      <c r="U146" s="25">
        <f t="shared" si="38"/>
        <v>75.4310344827586</v>
      </c>
    </row>
    <row r="147" spans="1:21">
      <c r="A147" s="14">
        <v>145</v>
      </c>
      <c r="B147" s="15" t="s">
        <v>166</v>
      </c>
      <c r="C147" s="16">
        <f t="shared" si="26"/>
        <v>53.1564866263482</v>
      </c>
      <c r="D147" s="17">
        <f t="shared" si="27"/>
        <v>4.9016768328449</v>
      </c>
      <c r="E147" s="18">
        <v>458980.2</v>
      </c>
      <c r="F147" s="19">
        <f t="shared" si="28"/>
        <v>14.8535661601361</v>
      </c>
      <c r="G147" s="17">
        <f t="shared" si="29"/>
        <v>4.4543429844098</v>
      </c>
      <c r="H147" s="20">
        <v>2</v>
      </c>
      <c r="I147" s="17">
        <f t="shared" si="30"/>
        <v>22.271714922049</v>
      </c>
      <c r="J147" s="17">
        <f t="shared" si="31"/>
        <v>2.03426124197002</v>
      </c>
      <c r="K147" s="20">
        <v>9.5</v>
      </c>
      <c r="L147" s="17">
        <f t="shared" si="32"/>
        <v>67.8087080656674</v>
      </c>
      <c r="M147" s="17">
        <f t="shared" si="33"/>
        <v>3.92156862745098</v>
      </c>
      <c r="N147" s="21">
        <v>5</v>
      </c>
      <c r="O147" s="17">
        <f t="shared" si="34"/>
        <v>98.0392156862745</v>
      </c>
      <c r="P147" s="17">
        <f t="shared" si="35"/>
        <v>28.1463610776035</v>
      </c>
      <c r="Q147" s="21">
        <v>100</v>
      </c>
      <c r="R147" s="17">
        <f t="shared" si="36"/>
        <v>100.522718134298</v>
      </c>
      <c r="S147" s="17">
        <f t="shared" si="37"/>
        <v>9.69827586206897</v>
      </c>
      <c r="T147" s="24">
        <v>15</v>
      </c>
      <c r="U147" s="25">
        <f t="shared" si="38"/>
        <v>80.8189655172414</v>
      </c>
    </row>
    <row r="148" spans="1:21">
      <c r="A148" s="14">
        <v>146</v>
      </c>
      <c r="B148" s="15" t="s">
        <v>167</v>
      </c>
      <c r="C148" s="16">
        <f t="shared" si="26"/>
        <v>52.483602205966</v>
      </c>
      <c r="D148" s="17">
        <f t="shared" si="27"/>
        <v>9.19887010293771</v>
      </c>
      <c r="E148" s="18">
        <v>861358.14</v>
      </c>
      <c r="F148" s="19">
        <f t="shared" si="28"/>
        <v>27.8753639482961</v>
      </c>
      <c r="G148" s="17">
        <f t="shared" si="29"/>
        <v>5.56792873051225</v>
      </c>
      <c r="H148" s="20">
        <v>2.5</v>
      </c>
      <c r="I148" s="17">
        <f t="shared" si="30"/>
        <v>27.8396436525612</v>
      </c>
      <c r="J148" s="17">
        <f t="shared" si="31"/>
        <v>3.10492505353319</v>
      </c>
      <c r="K148" s="20">
        <v>14.5</v>
      </c>
      <c r="L148" s="17">
        <f t="shared" si="32"/>
        <v>103.49750178444</v>
      </c>
      <c r="M148" s="17">
        <f t="shared" si="33"/>
        <v>0</v>
      </c>
      <c r="N148" s="21">
        <v>0</v>
      </c>
      <c r="O148" s="17">
        <f t="shared" si="34"/>
        <v>0</v>
      </c>
      <c r="P148" s="17">
        <f t="shared" si="35"/>
        <v>28.1463610776035</v>
      </c>
      <c r="Q148" s="21">
        <v>100</v>
      </c>
      <c r="R148" s="17">
        <f t="shared" si="36"/>
        <v>100.522718134298</v>
      </c>
      <c r="S148" s="17">
        <f t="shared" si="37"/>
        <v>6.46551724137931</v>
      </c>
      <c r="T148" s="24">
        <v>10</v>
      </c>
      <c r="U148" s="25">
        <f t="shared" si="38"/>
        <v>53.8793103448276</v>
      </c>
    </row>
    <row r="149" spans="1:21">
      <c r="A149" s="14">
        <v>147</v>
      </c>
      <c r="B149" s="15" t="s">
        <v>168</v>
      </c>
      <c r="C149" s="16">
        <f t="shared" si="26"/>
        <v>51.3469893516763</v>
      </c>
      <c r="D149" s="17">
        <f t="shared" si="27"/>
        <v>5.15082625150658</v>
      </c>
      <c r="E149" s="18">
        <v>482309.9</v>
      </c>
      <c r="F149" s="19">
        <f t="shared" si="28"/>
        <v>15.6085643985048</v>
      </c>
      <c r="G149" s="17">
        <f t="shared" si="29"/>
        <v>6.6815144766147</v>
      </c>
      <c r="H149" s="20">
        <v>3</v>
      </c>
      <c r="I149" s="17">
        <f t="shared" si="30"/>
        <v>33.4075723830735</v>
      </c>
      <c r="J149" s="17">
        <f t="shared" si="31"/>
        <v>3.64025695931477</v>
      </c>
      <c r="K149" s="20">
        <v>17</v>
      </c>
      <c r="L149" s="17">
        <f t="shared" si="32"/>
        <v>121.341898643826</v>
      </c>
      <c r="M149" s="17">
        <f t="shared" si="33"/>
        <v>0</v>
      </c>
      <c r="N149" s="21">
        <v>0</v>
      </c>
      <c r="O149" s="17">
        <f t="shared" si="34"/>
        <v>0</v>
      </c>
      <c r="P149" s="17">
        <f t="shared" si="35"/>
        <v>26.1761158021713</v>
      </c>
      <c r="Q149" s="21">
        <v>93</v>
      </c>
      <c r="R149" s="17">
        <f t="shared" si="36"/>
        <v>93.4861278648975</v>
      </c>
      <c r="S149" s="17">
        <f t="shared" si="37"/>
        <v>9.69827586206897</v>
      </c>
      <c r="T149" s="24">
        <v>15</v>
      </c>
      <c r="U149" s="25">
        <f t="shared" si="38"/>
        <v>80.8189655172414</v>
      </c>
    </row>
    <row r="150" spans="1:21">
      <c r="A150" s="14">
        <v>148</v>
      </c>
      <c r="B150" s="15" t="s">
        <v>169</v>
      </c>
      <c r="C150" s="16">
        <f t="shared" si="26"/>
        <v>49.630822905058</v>
      </c>
      <c r="D150" s="17">
        <f t="shared" si="27"/>
        <v>0.476813294948854</v>
      </c>
      <c r="E150" s="18">
        <v>44647.55</v>
      </c>
      <c r="F150" s="19">
        <f t="shared" si="28"/>
        <v>1.44488877257229</v>
      </c>
      <c r="G150" s="17">
        <f t="shared" si="29"/>
        <v>8.9086859688196</v>
      </c>
      <c r="H150" s="26">
        <v>4</v>
      </c>
      <c r="I150" s="17">
        <f t="shared" si="30"/>
        <v>44.543429844098</v>
      </c>
      <c r="J150" s="17">
        <f t="shared" si="31"/>
        <v>3.69379014989293</v>
      </c>
      <c r="K150" s="26">
        <v>17.25</v>
      </c>
      <c r="L150" s="17">
        <f t="shared" si="32"/>
        <v>123.126338329764</v>
      </c>
      <c r="M150" s="17">
        <f t="shared" si="33"/>
        <v>0</v>
      </c>
      <c r="N150" s="21">
        <v>0</v>
      </c>
      <c r="O150" s="17">
        <f t="shared" si="34"/>
        <v>0</v>
      </c>
      <c r="P150" s="17">
        <f t="shared" si="35"/>
        <v>28.1463610776035</v>
      </c>
      <c r="Q150" s="21">
        <v>100</v>
      </c>
      <c r="R150" s="17">
        <f t="shared" si="36"/>
        <v>100.522718134298</v>
      </c>
      <c r="S150" s="17">
        <f t="shared" si="37"/>
        <v>8.4051724137931</v>
      </c>
      <c r="T150" s="24">
        <v>13</v>
      </c>
      <c r="U150" s="25">
        <f t="shared" si="38"/>
        <v>70.0431034482759</v>
      </c>
    </row>
    <row r="151" spans="1:21">
      <c r="A151" s="14">
        <v>149</v>
      </c>
      <c r="B151" s="15" t="s">
        <v>170</v>
      </c>
      <c r="C151" s="16">
        <f t="shared" si="26"/>
        <v>49.384858688772</v>
      </c>
      <c r="D151" s="17">
        <f t="shared" si="27"/>
        <v>1.95637148876402</v>
      </c>
      <c r="E151" s="18">
        <v>183189.51</v>
      </c>
      <c r="F151" s="19">
        <f t="shared" si="28"/>
        <v>5.92839845080007</v>
      </c>
      <c r="G151" s="17">
        <f t="shared" si="29"/>
        <v>8.9086859688196</v>
      </c>
      <c r="H151" s="20">
        <v>4</v>
      </c>
      <c r="I151" s="17">
        <f t="shared" si="30"/>
        <v>44.543429844098</v>
      </c>
      <c r="J151" s="17">
        <f t="shared" si="31"/>
        <v>3.90792291220557</v>
      </c>
      <c r="K151" s="20">
        <v>18.25</v>
      </c>
      <c r="L151" s="17">
        <f t="shared" si="32"/>
        <v>130.264097073519</v>
      </c>
      <c r="M151" s="17">
        <f t="shared" si="33"/>
        <v>0</v>
      </c>
      <c r="N151" s="21">
        <v>0</v>
      </c>
      <c r="O151" s="17">
        <f t="shared" si="34"/>
        <v>0</v>
      </c>
      <c r="P151" s="17">
        <f t="shared" si="35"/>
        <v>28.1463610776035</v>
      </c>
      <c r="Q151" s="21">
        <v>100</v>
      </c>
      <c r="R151" s="17">
        <f t="shared" si="36"/>
        <v>100.522718134298</v>
      </c>
      <c r="S151" s="17">
        <f t="shared" si="37"/>
        <v>6.46551724137931</v>
      </c>
      <c r="T151" s="24">
        <v>10</v>
      </c>
      <c r="U151" s="25">
        <f t="shared" si="38"/>
        <v>53.8793103448276</v>
      </c>
    </row>
    <row r="152" spans="1:21">
      <c r="A152" s="14">
        <v>150</v>
      </c>
      <c r="B152" s="15" t="s">
        <v>171</v>
      </c>
      <c r="C152" s="16">
        <f t="shared" si="26"/>
        <v>47.5945020961801</v>
      </c>
      <c r="D152" s="17">
        <f t="shared" si="27"/>
        <v>1.90327645617587</v>
      </c>
      <c r="E152" s="18">
        <v>178217.83</v>
      </c>
      <c r="F152" s="19">
        <f t="shared" si="28"/>
        <v>5.76750441265414</v>
      </c>
      <c r="G152" s="17">
        <f t="shared" si="29"/>
        <v>3.34075723830735</v>
      </c>
      <c r="H152" s="20">
        <v>1.5</v>
      </c>
      <c r="I152" s="17">
        <f t="shared" si="30"/>
        <v>16.7037861915368</v>
      </c>
      <c r="J152" s="17">
        <f t="shared" si="31"/>
        <v>2.24839400428265</v>
      </c>
      <c r="K152" s="20">
        <v>10.5</v>
      </c>
      <c r="L152" s="17">
        <f t="shared" si="32"/>
        <v>74.9464668094218</v>
      </c>
      <c r="M152" s="17">
        <f t="shared" si="33"/>
        <v>5.49019607843137</v>
      </c>
      <c r="N152" s="21">
        <v>7</v>
      </c>
      <c r="O152" s="17">
        <f t="shared" si="34"/>
        <v>137.254901960784</v>
      </c>
      <c r="P152" s="17">
        <f t="shared" si="35"/>
        <v>28.1463610776035</v>
      </c>
      <c r="Q152" s="21">
        <v>100</v>
      </c>
      <c r="R152" s="17">
        <f t="shared" si="36"/>
        <v>100.522718134298</v>
      </c>
      <c r="S152" s="17">
        <f t="shared" si="37"/>
        <v>6.46551724137931</v>
      </c>
      <c r="T152" s="24">
        <v>10</v>
      </c>
      <c r="U152" s="25">
        <f t="shared" si="38"/>
        <v>53.8793103448276</v>
      </c>
    </row>
    <row r="153" s="2" customFormat="1" spans="1:22">
      <c r="A153" s="14">
        <v>151</v>
      </c>
      <c r="B153" s="15" t="s">
        <v>172</v>
      </c>
      <c r="C153" s="16">
        <f t="shared" si="26"/>
        <v>45.8915901771842</v>
      </c>
      <c r="D153" s="17">
        <f t="shared" si="27"/>
        <v>1.29528532002742</v>
      </c>
      <c r="E153" s="18">
        <v>121287.13</v>
      </c>
      <c r="F153" s="19">
        <f t="shared" si="28"/>
        <v>3.92510703038611</v>
      </c>
      <c r="G153" s="17">
        <f t="shared" si="29"/>
        <v>4.4543429844098</v>
      </c>
      <c r="H153" s="26">
        <v>2</v>
      </c>
      <c r="I153" s="17">
        <f t="shared" si="30"/>
        <v>22.271714922049</v>
      </c>
      <c r="J153" s="17">
        <f t="shared" si="31"/>
        <v>3.96145610278373</v>
      </c>
      <c r="K153" s="26">
        <v>18.5</v>
      </c>
      <c r="L153" s="17">
        <f t="shared" si="32"/>
        <v>132.048536759458</v>
      </c>
      <c r="M153" s="17">
        <f t="shared" si="33"/>
        <v>1.56862745098039</v>
      </c>
      <c r="N153" s="21">
        <v>2</v>
      </c>
      <c r="O153" s="17">
        <f t="shared" si="34"/>
        <v>39.2156862745098</v>
      </c>
      <c r="P153" s="17">
        <f t="shared" si="35"/>
        <v>28.1463610776035</v>
      </c>
      <c r="Q153" s="21">
        <v>100</v>
      </c>
      <c r="R153" s="17">
        <f t="shared" si="36"/>
        <v>100.522718134298</v>
      </c>
      <c r="S153" s="17">
        <f t="shared" si="37"/>
        <v>6.46551724137931</v>
      </c>
      <c r="T153" s="24">
        <v>10</v>
      </c>
      <c r="U153" s="25">
        <f t="shared" si="38"/>
        <v>53.8793103448276</v>
      </c>
      <c r="V153" s="5"/>
    </row>
    <row r="154" hidden="1" spans="5:20">
      <c r="E154" s="4">
        <f>SUM(E3:E153)</f>
        <v>466595088.53</v>
      </c>
      <c r="H154" s="5">
        <f>SUM(H3:H153)</f>
        <v>1356</v>
      </c>
      <c r="K154" s="5">
        <f>SUM(K3:K153)</f>
        <v>2115.76</v>
      </c>
      <c r="N154" s="5">
        <f>SUM(N3:N153)</f>
        <v>770.57</v>
      </c>
      <c r="Q154" s="4">
        <f>SUM(Q3:Q153)</f>
        <v>15022</v>
      </c>
      <c r="T154" s="6">
        <f>SUM(T3:T153)</f>
        <v>2802</v>
      </c>
    </row>
    <row r="155" hidden="1" spans="5:20">
      <c r="E155" s="4">
        <f>E154/151</f>
        <v>3090033.69887417</v>
      </c>
      <c r="H155" s="5">
        <f>H154/151</f>
        <v>8.98013245033113</v>
      </c>
      <c r="K155" s="5">
        <f>K154/151</f>
        <v>14.0116556291391</v>
      </c>
      <c r="N155" s="5">
        <f>N154/151</f>
        <v>5.10311258278146</v>
      </c>
      <c r="Q155" s="4">
        <f>Q154/151</f>
        <v>99.4834437086093</v>
      </c>
      <c r="T155" s="6">
        <f>T154/151</f>
        <v>18.5562913907285</v>
      </c>
    </row>
  </sheetData>
  <sortState ref="B3:U153">
    <sortCondition ref="C3:C153" descending="1"/>
  </sortState>
  <mergeCells count="1">
    <mergeCell ref="A1:U1"/>
  </mergeCells>
  <pageMargins left="0.275" right="0.236111111111111" top="0.511805555555556" bottom="0.66875" header="0.298611111111111" footer="0.298611111111111"/>
  <pageSetup paperSize="9" scale="62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Sheet5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青衫依旧</cp:lastModifiedBy>
  <dcterms:created xsi:type="dcterms:W3CDTF">2018-05-14T07:06:00Z</dcterms:created>
  <dcterms:modified xsi:type="dcterms:W3CDTF">2021-07-08T01:22:39Z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2052-11.1.0.10578</vt:lpwstr>
  </property>
  <property fmtid="{D5CDD505-2E9C-101B-9397-08002B2CF9AE}" pid="3" name="ICV">
    <vt:lpwstr>EFBD52723AD04ED1BD63E11F44EFFADF</vt:lpwstr>
  </property>
</Properties>
</file>