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firstSheet="1" activeTab="1"/>
  </bookViews>
  <sheets>
    <sheet name="Sheet5" sheetId="6" state="hidden" r:id="rId1"/>
    <sheet name="Sheet2" sheetId="9" r:id="rId2"/>
  </sheets>
  <definedNames>
    <definedName name="_xlnm.Print_Area" localSheetId="1">Sheet2!$A$1:$U$160</definedName>
    <definedName name="_xlnm.Print_Titles" localSheetId="1">Sheet2!$1:$2</definedName>
  </definedNames>
  <calcPr calcId="144525"/>
</workbook>
</file>

<file path=xl/sharedStrings.xml><?xml version="1.0" encoding="utf-8"?>
<sst xmlns="http://schemas.openxmlformats.org/spreadsheetml/2006/main" count="169" uniqueCount="169">
  <si>
    <r>
      <rPr>
        <b/>
        <sz val="24"/>
        <rFont val="Arial"/>
        <charset val="134"/>
      </rPr>
      <t>2019</t>
    </r>
    <r>
      <rPr>
        <b/>
        <sz val="24"/>
        <rFont val="宋体"/>
        <charset val="134"/>
      </rPr>
      <t>年山西省资产评估机构综合评价表</t>
    </r>
  </si>
  <si>
    <t>序号</t>
  </si>
  <si>
    <t>机构名称</t>
  </si>
  <si>
    <t>资产评估机构得分</t>
  </si>
  <si>
    <r>
      <rPr>
        <b/>
        <sz val="11"/>
        <rFont val="宋体"/>
        <charset val="134"/>
      </rPr>
      <t>年业务收入得分（</t>
    </r>
    <r>
      <rPr>
        <b/>
        <sz val="11"/>
        <rFont val="Arial"/>
        <charset val="134"/>
      </rPr>
      <t>35%</t>
    </r>
    <r>
      <rPr>
        <b/>
        <sz val="11"/>
        <rFont val="宋体"/>
        <charset val="134"/>
      </rPr>
      <t>）</t>
    </r>
  </si>
  <si>
    <t>年业务收入</t>
  </si>
  <si>
    <t>年业务收入指标分</t>
  </si>
  <si>
    <r>
      <rPr>
        <b/>
        <sz val="11"/>
        <rFont val="宋体"/>
        <charset val="134"/>
      </rPr>
      <t>资产评估师数量（</t>
    </r>
    <r>
      <rPr>
        <b/>
        <sz val="11"/>
        <rFont val="Arial"/>
        <charset val="134"/>
      </rPr>
      <t>15%</t>
    </r>
    <r>
      <rPr>
        <b/>
        <sz val="11"/>
        <rFont val="宋体"/>
        <charset val="134"/>
      </rPr>
      <t>）</t>
    </r>
  </si>
  <si>
    <t>资产评估师数量</t>
  </si>
  <si>
    <t>资产评估师数量分</t>
  </si>
  <si>
    <r>
      <rPr>
        <b/>
        <sz val="11"/>
        <rFont val="宋体"/>
        <charset val="134"/>
      </rPr>
      <t>资产评估师执业年限得分（</t>
    </r>
    <r>
      <rPr>
        <b/>
        <sz val="11"/>
        <rFont val="Arial"/>
        <charset val="134"/>
      </rPr>
      <t>2%</t>
    </r>
    <r>
      <rPr>
        <b/>
        <sz val="11"/>
        <rFont val="宋体"/>
        <charset val="134"/>
      </rPr>
      <t>）</t>
    </r>
  </si>
  <si>
    <t>资产评估师执业年限</t>
  </si>
  <si>
    <t>资产评估师执业年限分</t>
  </si>
  <si>
    <r>
      <rPr>
        <b/>
        <sz val="11"/>
        <rFont val="宋体"/>
        <charset val="134"/>
      </rPr>
      <t>人才培养得分（</t>
    </r>
    <r>
      <rPr>
        <b/>
        <sz val="11"/>
        <rFont val="Arial"/>
        <charset val="134"/>
      </rPr>
      <t>5%</t>
    </r>
    <r>
      <rPr>
        <b/>
        <sz val="11"/>
        <rFont val="宋体"/>
        <charset val="134"/>
      </rPr>
      <t>）</t>
    </r>
  </si>
  <si>
    <t>人才培养</t>
  </si>
  <si>
    <t>人才培养分</t>
  </si>
  <si>
    <r>
      <rPr>
        <b/>
        <sz val="11"/>
        <rFont val="宋体"/>
        <charset val="134"/>
      </rPr>
      <t>执业质量得分（</t>
    </r>
    <r>
      <rPr>
        <b/>
        <sz val="11"/>
        <rFont val="Arial"/>
        <charset val="134"/>
      </rPr>
      <t>28%</t>
    </r>
    <r>
      <rPr>
        <b/>
        <sz val="11"/>
        <rFont val="宋体"/>
        <charset val="134"/>
      </rPr>
      <t>）</t>
    </r>
  </si>
  <si>
    <t>执业质量</t>
  </si>
  <si>
    <t>执业质量分</t>
  </si>
  <si>
    <r>
      <rPr>
        <b/>
        <sz val="11"/>
        <rFont val="宋体"/>
        <charset val="134"/>
      </rPr>
      <t>行业贡献得分（</t>
    </r>
    <r>
      <rPr>
        <b/>
        <sz val="11"/>
        <rFont val="Arial"/>
        <charset val="134"/>
      </rPr>
      <t>15%</t>
    </r>
    <r>
      <rPr>
        <b/>
        <sz val="11"/>
        <rFont val="宋体"/>
        <charset val="134"/>
      </rPr>
      <t>）</t>
    </r>
  </si>
  <si>
    <t>行业贡献</t>
  </si>
  <si>
    <t>行业贡献分</t>
  </si>
  <si>
    <t>山西信誉资产评估有限公司</t>
  </si>
  <si>
    <t>山西中晋资产评估有限责任公司</t>
  </si>
  <si>
    <t>山西国元资产评估有限公司</t>
  </si>
  <si>
    <t>山西儒林资产评估事务所有限公司</t>
  </si>
  <si>
    <t>山西中强资产评估咨询有限公司</t>
  </si>
  <si>
    <t>山西世信资产评估有限公司</t>
  </si>
  <si>
    <t>山西中凯资产评估有限公司</t>
  </si>
  <si>
    <t>北京卓信大华资产评估有限公司山西分公司</t>
  </si>
  <si>
    <t>山西中联资产评估有限公司</t>
  </si>
  <si>
    <t>山西大地资产评估咨询有限公司</t>
  </si>
  <si>
    <t>山西中新资产评估有限公司</t>
  </si>
  <si>
    <t>北京中企华资产评估有限公司山西分公司</t>
  </si>
  <si>
    <t>山西光明资产评估有限公司</t>
  </si>
  <si>
    <t>山西奥杰资产评估有限公司</t>
  </si>
  <si>
    <t>山西华强资产评估有限公司</t>
  </si>
  <si>
    <t>山西振华资产评估有限公司</t>
  </si>
  <si>
    <t>北京中天华资产评估有限责任公司山西分公司</t>
  </si>
  <si>
    <t>山西汇亨资产评估有限公司</t>
  </si>
  <si>
    <t>山西大正资产评估有限责任公司</t>
  </si>
  <si>
    <t>山西诚成资产评估有限公司</t>
  </si>
  <si>
    <t>山西恒信资产评估有限公司</t>
  </si>
  <si>
    <t>中水致远资产评估有限公司山西分公司</t>
  </si>
  <si>
    <t>山西真诚资产评估有限公司</t>
  </si>
  <si>
    <t>山西汇华资产评估有限公司</t>
  </si>
  <si>
    <t>山西通诚资产评估有限公司</t>
  </si>
  <si>
    <t>山西诚泽资产评估有限公司</t>
  </si>
  <si>
    <t>山西天晨资产评估有限公司</t>
  </si>
  <si>
    <t>山西昊运资产评估有限公司</t>
  </si>
  <si>
    <t>介休永信资产评估有限公司</t>
  </si>
  <si>
    <t>山西中审华晋资产评估有限公司</t>
  </si>
  <si>
    <t>晋城市中信和资产评估事务所（普通合伙）</t>
  </si>
  <si>
    <t>山西元通天成资产评估有限公司</t>
  </si>
  <si>
    <t>山西神利元资产评估有限公司</t>
  </si>
  <si>
    <t>山西涌鑫资产评估有限公司</t>
  </si>
  <si>
    <t>运城市元兴资产评估有限公司</t>
  </si>
  <si>
    <t>长治市诚信资产评估有限公司</t>
  </si>
  <si>
    <t>山西丰瑞升资产评估有限公司</t>
  </si>
  <si>
    <t>山西正达信资产评估有限公司</t>
  </si>
  <si>
    <t>山西金拇指资产评估有限公司</t>
  </si>
  <si>
    <t>山西弘信资产评估咨询有限公司</t>
  </si>
  <si>
    <t>山西博丰资产评估事务所有限公司</t>
  </si>
  <si>
    <t>亚洲(山西)资产评估有限公司</t>
  </si>
  <si>
    <t>山西择专资产评估有限公司</t>
  </si>
  <si>
    <t>山西中仕德资产评估有限公司</t>
  </si>
  <si>
    <t>山西清泰资产评估有限公司</t>
  </si>
  <si>
    <t>山西诚明资产评估有限公司</t>
  </si>
  <si>
    <t>中铭国际资产评估(北京)有限责任公司山西分公司</t>
  </si>
  <si>
    <t>山西力仁资产评估事务所(普通合伙)</t>
  </si>
  <si>
    <t>山西新田资产评估有限责任公司</t>
  </si>
  <si>
    <t>山西中照诚资产评估有限公司</t>
  </si>
  <si>
    <t>吕梁中信达资产评估事务所（普通合伙）</t>
  </si>
  <si>
    <t>山西恒信融丰资产评估有限公司</t>
  </si>
  <si>
    <t>山西天正资产评估有限公司</t>
  </si>
  <si>
    <t>山西文国华苑资产评估有限公司</t>
  </si>
  <si>
    <t>山西中汇资产评估有限公司</t>
  </si>
  <si>
    <t>山西巨盛资产评估有限公司</t>
  </si>
  <si>
    <t>山西秉信资产评估事务所</t>
  </si>
  <si>
    <t>山西中瑞资产评估咨询事务所(特殊普通合伙)</t>
  </si>
  <si>
    <t>晋城华放资产评估事务所有限公司</t>
  </si>
  <si>
    <t>山西国量资产评估有限公司</t>
  </si>
  <si>
    <t>长治市佳信资产评估财务咨询公司</t>
  </si>
  <si>
    <t>太原市正信源资产评估有限公司</t>
  </si>
  <si>
    <t>山西中硕资产评估有限公司</t>
  </si>
  <si>
    <t>山西双元资产评估有限公司</t>
  </si>
  <si>
    <t>山西万佳立信资产评估有限公司</t>
  </si>
  <si>
    <t>山西嘉正资产评估有限公司</t>
  </si>
  <si>
    <t>忻州嘉禾资产评估事务所(普通合伙)</t>
  </si>
  <si>
    <t>山西中和信资产评估有限公司</t>
  </si>
  <si>
    <t>北京国融兴华资产评估有限责任公司山西分公司</t>
  </si>
  <si>
    <t>山西德源资产评估有限公司</t>
  </si>
  <si>
    <t>忻州华瑞资产评估有限公司</t>
  </si>
  <si>
    <t>山西益欣资产评估有限公司</t>
  </si>
  <si>
    <t>山西中致远资产评估有限公司</t>
  </si>
  <si>
    <t>山西智渊房地产资产评估规划测绘咨询有限公司</t>
  </si>
  <si>
    <t>山西柏利源资产评估事务所(普通合伙)</t>
  </si>
  <si>
    <t>山西聚信资产评估有限公司</t>
  </si>
  <si>
    <t>山西宝旺资产评估有限公司</t>
  </si>
  <si>
    <t>山西毅力诚资产评估有限公司</t>
  </si>
  <si>
    <t>临汾博新资产评估有限责任公司</t>
  </si>
  <si>
    <t>山西明达资产评估有限公司</t>
  </si>
  <si>
    <t>山西中盛资产评估有限公司</t>
  </si>
  <si>
    <t>中和资产评估有限公司山西分公司</t>
  </si>
  <si>
    <t>山西晋城元恒资产评估有限公司</t>
  </si>
  <si>
    <t>山西中财资产评估有限公司</t>
  </si>
  <si>
    <t>晋城创晖资产评估事务所</t>
  </si>
  <si>
    <t>山西睿信和资产评估有限公司</t>
  </si>
  <si>
    <t>北京中天和资产评估有限公司山西分公司</t>
  </si>
  <si>
    <t>山西天丰资产评估事务所(普通合伙)</t>
  </si>
  <si>
    <t>山西建科资产评估有限公司</t>
  </si>
  <si>
    <t>山西同兴中资产评估有限公司</t>
  </si>
  <si>
    <t>山西誉德隆资产评估有限公司</t>
  </si>
  <si>
    <t>上海东洲资产评估有限公司山西分公司</t>
  </si>
  <si>
    <t>灵石金达资产评估有限公司</t>
  </si>
  <si>
    <t>临汾德信资产评估有限公司</t>
  </si>
  <si>
    <t>山西资信资产评估事务所(普通合伙)</t>
  </si>
  <si>
    <t>山西愚公资产评估有限公司</t>
  </si>
  <si>
    <t>山西恒晖资产评估事务所(普通合伙)</t>
  </si>
  <si>
    <t>山西博诚资产评估事务所(普通合伙)</t>
  </si>
  <si>
    <t>大同市精正资产评估有限责任公司</t>
  </si>
  <si>
    <t>山西中保高新资产评估有限公司</t>
  </si>
  <si>
    <t>山西信威资产评估有限公司</t>
  </si>
  <si>
    <t>山西博达资产评估有限公司</t>
  </si>
  <si>
    <t>山西嘉钰乔资产评估事务所(普通合伙)</t>
  </si>
  <si>
    <t>山西永丰资产评估事务所（普通合伙）</t>
  </si>
  <si>
    <t>大同国强资产评估有限公司</t>
  </si>
  <si>
    <t>山西晋审资产评估有限公司</t>
  </si>
  <si>
    <t>大同市大公资产评估事务所</t>
  </si>
  <si>
    <t>阳泉衡信资产评估事务所(普通合伙)</t>
  </si>
  <si>
    <t>翼城县三合资产评估普通合伙事务所</t>
  </si>
  <si>
    <t>山西信瑞达资产评估事务所(普通合伙)</t>
  </si>
  <si>
    <t>山西德浩资产评估有限公司</t>
  </si>
  <si>
    <t>山西嘉璐房地产评估有限公司</t>
  </si>
  <si>
    <t>山西康嘉资产评估有限公司</t>
  </si>
  <si>
    <t>山西国恒资产评估有限公司</t>
  </si>
  <si>
    <t>山西国达资产评估有限公司</t>
  </si>
  <si>
    <t>大同市中兴资产评估事务所(普通合伙)</t>
  </si>
  <si>
    <t>山西泉兴资产评估事务所（普通合伙）</t>
  </si>
  <si>
    <t>山西中瑞天诚资产评估有限公司</t>
  </si>
  <si>
    <t>山西泰亘资产评估事务所（普通合伙）</t>
  </si>
  <si>
    <t>晋城利信资产评估有限公司</t>
  </si>
  <si>
    <t>山西一诺千金资产评估有限公司</t>
  </si>
  <si>
    <t>忻州聚龙资产评估事务所</t>
  </si>
  <si>
    <t>山西开永资产评估事务所（特殊普通合伙）</t>
  </si>
  <si>
    <t>山西美信孚资产评估事务所（普通合伙）</t>
  </si>
  <si>
    <t>山西兴元资产评估有限公司</t>
  </si>
  <si>
    <t>朔州百氏达资产评估事务所(普通合伙)</t>
  </si>
  <si>
    <t>山西智彤资产评估有限公司</t>
  </si>
  <si>
    <t>临汾平阳资产评估有限公司</t>
  </si>
  <si>
    <t>山西东诚资产评估咨询有限公司</t>
  </si>
  <si>
    <t>山西洪洞瑞合资产评估事务所</t>
  </si>
  <si>
    <t>山西乾元资产评估有限公司</t>
  </si>
  <si>
    <t>晋城市中成资产评估事务所（普通合伙）</t>
  </si>
  <si>
    <t>山西丰百利房地产评估有限公司</t>
  </si>
  <si>
    <t>阳城县华清资产评估事务所</t>
  </si>
  <si>
    <t>太原同道资产评估事务所(普通合伙)</t>
  </si>
  <si>
    <t>山西万嘉资产评估事务所(普通合伙)</t>
  </si>
  <si>
    <t>运城今朝资产评估事务所(普通合伙)</t>
  </si>
  <si>
    <t>山西开昌资产评估有限公司</t>
  </si>
  <si>
    <t>北京北方亚事资产评估事务所（特殊普通合伙）山西分所</t>
  </si>
  <si>
    <t>北京中和谊资产评估有限公司山西分公司</t>
  </si>
  <si>
    <t>高平明星资产评估事务所</t>
  </si>
  <si>
    <t>山西中天诚资产评估事务所(普通合伙)</t>
  </si>
  <si>
    <t>山西华诚房地产评估有限公司</t>
  </si>
  <si>
    <t>山西家豪房地产资产评估有限公司</t>
  </si>
  <si>
    <t>朔州市恒源房地产价格评估有限公司</t>
  </si>
  <si>
    <t>临汾华阳资产评估事务所(普通合伙)</t>
  </si>
  <si>
    <t>河津市晋耿资产评估事务所(普通合伙)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</si>
</sst>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0"/>
      <name val="Arial"/>
      <charset val="134"/>
    </font>
    <font>
      <b/>
      <sz val="10"/>
      <name val="Arial"/>
      <charset val="134"/>
    </font>
    <font>
      <sz val="10"/>
      <name val="宋体"/>
      <charset val="134"/>
    </font>
    <font>
      <b/>
      <sz val="24"/>
      <name val="Arial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24"/>
      <name val="宋体"/>
      <charset val="134"/>
    </font>
    <font>
      <b/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22" borderId="1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4" borderId="13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12" applyNumberFormat="0" applyAlignment="0" applyProtection="0">
      <alignment vertical="center"/>
    </xf>
    <xf numFmtId="0" fontId="24" fillId="13" borderId="16" applyNumberFormat="0" applyAlignment="0" applyProtection="0">
      <alignment vertical="center"/>
    </xf>
    <xf numFmtId="0" fontId="8" fillId="4" borderId="10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0" borderId="0" xfId="0" applyAlignment="1">
      <alignment vertical="center" wrapText="1"/>
    </xf>
    <xf numFmtId="176" fontId="1" fillId="0" borderId="0" xfId="0" applyNumberFormat="1" applyFont="1"/>
    <xf numFmtId="176" fontId="0" fillId="0" borderId="0" xfId="0" applyNumberFormat="1"/>
    <xf numFmtId="176" fontId="0" fillId="0" borderId="0" xfId="0" applyNumberFormat="1" applyFill="1"/>
    <xf numFmtId="176" fontId="2" fillId="0" borderId="0" xfId="0" applyNumberFormat="1" applyFont="1"/>
    <xf numFmtId="0" fontId="3" fillId="0" borderId="0" xfId="0" applyFont="1" applyAlignment="1">
      <alignment horizontal="center"/>
    </xf>
    <xf numFmtId="176" fontId="3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76" fontId="4" fillId="0" borderId="2" xfId="0" applyNumberFormat="1" applyFont="1" applyBorder="1" applyAlignment="1">
      <alignment vertical="center" wrapText="1"/>
    </xf>
    <xf numFmtId="176" fontId="4" fillId="0" borderId="2" xfId="0" applyNumberFormat="1" applyFont="1" applyFill="1" applyBorder="1" applyAlignment="1">
      <alignment vertical="center" wrapText="1"/>
    </xf>
    <xf numFmtId="0" fontId="0" fillId="0" borderId="3" xfId="0" applyBorder="1"/>
    <xf numFmtId="176" fontId="2" fillId="0" borderId="4" xfId="0" applyNumberFormat="1" applyFont="1" applyBorder="1"/>
    <xf numFmtId="176" fontId="5" fillId="0" borderId="4" xfId="0" applyNumberFormat="1" applyFont="1" applyBorder="1"/>
    <xf numFmtId="176" fontId="2" fillId="0" borderId="4" xfId="0" applyNumberFormat="1" applyFont="1" applyFill="1" applyBorder="1" applyAlignment="1">
      <alignment horizontal="right" vertical="center" wrapText="1"/>
    </xf>
    <xf numFmtId="176" fontId="2" fillId="0" borderId="4" xfId="0" applyNumberFormat="1" applyFont="1" applyFill="1" applyBorder="1"/>
    <xf numFmtId="176" fontId="4" fillId="0" borderId="5" xfId="0" applyNumberFormat="1" applyFont="1" applyBorder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176" fontId="2" fillId="0" borderId="6" xfId="0" applyNumberFormat="1" applyFont="1" applyBorder="1"/>
    <xf numFmtId="0" fontId="0" fillId="0" borderId="7" xfId="0" applyBorder="1"/>
    <xf numFmtId="176" fontId="2" fillId="0" borderId="8" xfId="0" applyNumberFormat="1" applyFont="1" applyBorder="1"/>
    <xf numFmtId="176" fontId="5" fillId="0" borderId="8" xfId="0" applyNumberFormat="1" applyFont="1" applyBorder="1"/>
    <xf numFmtId="176" fontId="2" fillId="0" borderId="8" xfId="0" applyNumberFormat="1" applyFont="1" applyFill="1" applyBorder="1" applyAlignment="1">
      <alignment horizontal="right" vertical="center" wrapText="1"/>
    </xf>
    <xf numFmtId="176" fontId="2" fillId="0" borderId="8" xfId="0" applyNumberFormat="1" applyFont="1" applyFill="1" applyBorder="1"/>
    <xf numFmtId="0" fontId="2" fillId="0" borderId="0" xfId="0" applyFont="1" applyAlignment="1">
      <alignment vertical="center" wrapText="1"/>
    </xf>
    <xf numFmtId="176" fontId="5" fillId="0" borderId="0" xfId="0" applyNumberFormat="1" applyFont="1"/>
    <xf numFmtId="176" fontId="2" fillId="0" borderId="0" xfId="0" applyNumberFormat="1" applyFont="1" applyFill="1" applyAlignment="1">
      <alignment horizontal="right" vertical="center" wrapText="1"/>
    </xf>
    <xf numFmtId="176" fontId="2" fillId="0" borderId="0" xfId="0" applyNumberFormat="1" applyFont="1" applyFill="1"/>
    <xf numFmtId="0" fontId="2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176" fontId="2" fillId="0" borderId="9" xfId="0" applyNumberFormat="1" applyFont="1" applyBorder="1"/>
    <xf numFmtId="0" fontId="2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2.75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60"/>
  <sheetViews>
    <sheetView tabSelected="1" workbookViewId="0">
      <pane ySplit="2" topLeftCell="A3" activePane="bottomLeft" state="frozen"/>
      <selection/>
      <selection pane="bottomLeft" activeCell="F12" sqref="F12"/>
    </sheetView>
  </sheetViews>
  <sheetFormatPr defaultColWidth="9" defaultRowHeight="12.75"/>
  <cols>
    <col min="1" max="1" width="4.28571428571429" customWidth="1"/>
    <col min="2" max="2" width="48.7142857142857" customWidth="1"/>
    <col min="3" max="3" width="12.2857142857143" style="2" customWidth="1"/>
    <col min="4" max="4" width="12.4285714285714" style="3" customWidth="1"/>
    <col min="5" max="5" width="15.2857142857143" style="3" customWidth="1"/>
    <col min="6" max="6" width="8" style="3" customWidth="1"/>
    <col min="7" max="7" width="10.2857142857143" style="3" customWidth="1"/>
    <col min="8" max="8" width="8.42857142857143" style="4" customWidth="1"/>
    <col min="9" max="9" width="10.2857142857143" customWidth="1"/>
    <col min="10" max="10" width="8.57142857142857" style="3" customWidth="1"/>
    <col min="11" max="11" width="8.57142857142857" style="4" customWidth="1"/>
    <col min="12" max="12" width="9.14285714285714" style="3"/>
    <col min="13" max="13" width="8" style="3" customWidth="1"/>
    <col min="14" max="14" width="9.57142857142857" style="4" customWidth="1"/>
    <col min="15" max="15" width="8" style="3" customWidth="1"/>
    <col min="16" max="17" width="9.42857142857143" style="3" customWidth="1"/>
    <col min="18" max="18" width="9" style="3" customWidth="1"/>
    <col min="19" max="19" width="9.28571428571429" style="3" customWidth="1"/>
    <col min="20" max="20" width="8.57142857142857" style="5" customWidth="1"/>
    <col min="21" max="21" width="10" style="3" customWidth="1"/>
    <col min="22" max="22" width="9.14285714285714" style="3"/>
    <col min="23" max="23" width="12.8571428571429"/>
  </cols>
  <sheetData>
    <row r="1" ht="32.25" spans="1:21">
      <c r="A1" s="6" t="s">
        <v>0</v>
      </c>
      <c r="B1" s="6"/>
      <c r="C1" s="7"/>
      <c r="D1" s="6"/>
      <c r="E1" s="6"/>
      <c r="F1" s="6"/>
      <c r="G1" s="6"/>
      <c r="H1" s="8"/>
      <c r="I1" s="6"/>
      <c r="J1" s="6"/>
      <c r="K1" s="8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72" customHeight="1" spans="1:22">
      <c r="A2" s="9" t="s">
        <v>1</v>
      </c>
      <c r="B2" s="10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0" t="s">
        <v>9</v>
      </c>
      <c r="J2" s="11" t="s">
        <v>10</v>
      </c>
      <c r="K2" s="12" t="s">
        <v>11</v>
      </c>
      <c r="L2" s="11" t="s">
        <v>12</v>
      </c>
      <c r="M2" s="11" t="s">
        <v>13</v>
      </c>
      <c r="N2" s="12" t="s">
        <v>14</v>
      </c>
      <c r="O2" s="11" t="s">
        <v>15</v>
      </c>
      <c r="P2" s="11" t="s">
        <v>16</v>
      </c>
      <c r="Q2" s="11" t="s">
        <v>17</v>
      </c>
      <c r="R2" s="11" t="s">
        <v>18</v>
      </c>
      <c r="S2" s="11" t="s">
        <v>19</v>
      </c>
      <c r="T2" s="11" t="s">
        <v>20</v>
      </c>
      <c r="U2" s="18" t="s">
        <v>21</v>
      </c>
      <c r="V2" s="19"/>
    </row>
    <row r="3" spans="1:21">
      <c r="A3" s="13">
        <v>1</v>
      </c>
      <c r="B3" s="14" t="s">
        <v>22</v>
      </c>
      <c r="C3" s="15">
        <f t="shared" ref="C3:C66" si="0">D3+G3+J3+M3+P3+S3</f>
        <v>278.113465434832</v>
      </c>
      <c r="D3" s="14">
        <f t="shared" ref="D3:D66" si="1">F3*0.35</f>
        <v>179.326774842511</v>
      </c>
      <c r="E3" s="16">
        <v>13394639.09</v>
      </c>
      <c r="F3" s="16">
        <f t="shared" ref="F3:F66" si="2">100*(E3/2614290.97)</f>
        <v>512.362213835746</v>
      </c>
      <c r="G3" s="14">
        <f t="shared" ref="G3:G66" si="3">I3*0.15</f>
        <v>24.53653217012</v>
      </c>
      <c r="H3" s="17">
        <v>15</v>
      </c>
      <c r="I3" s="14">
        <f t="shared" ref="I3:I66" si="4">100*(H3/9.17)</f>
        <v>163.576881134133</v>
      </c>
      <c r="J3" s="14">
        <f t="shared" ref="J3:J66" si="5">L3*0.02</f>
        <v>1.69406392694064</v>
      </c>
      <c r="K3" s="17">
        <v>11.13</v>
      </c>
      <c r="L3" s="14">
        <f t="shared" ref="L3:L66" si="6">100*(K3/13.14)</f>
        <v>84.703196347032</v>
      </c>
      <c r="M3" s="14">
        <f t="shared" ref="M3:M66" si="7">O3*0.05</f>
        <v>4.9792531120332</v>
      </c>
      <c r="N3" s="17">
        <v>24</v>
      </c>
      <c r="O3" s="14">
        <f t="shared" ref="O3:O66" si="8">100*(N3/24.1)</f>
        <v>99.5850622406639</v>
      </c>
      <c r="P3" s="14">
        <f t="shared" ref="P3:P66" si="9">R3*0.28</f>
        <v>28.2400403429148</v>
      </c>
      <c r="Q3" s="20">
        <v>100</v>
      </c>
      <c r="R3" s="14">
        <f t="shared" ref="R3:R66" si="10">100*(Q3/99.15)</f>
        <v>100.857286938981</v>
      </c>
      <c r="S3" s="14">
        <f t="shared" ref="S3:S66" si="11">U3*0.15</f>
        <v>39.3368010403121</v>
      </c>
      <c r="T3" s="21">
        <v>60.5</v>
      </c>
      <c r="U3" s="22">
        <f>100*(T3/23.07)</f>
        <v>262.245340268747</v>
      </c>
    </row>
    <row r="4" spans="1:21">
      <c r="A4" s="13">
        <v>2</v>
      </c>
      <c r="B4" s="14" t="s">
        <v>23</v>
      </c>
      <c r="C4" s="15">
        <f t="shared" si="0"/>
        <v>256.718114088394</v>
      </c>
      <c r="D4" s="14">
        <f t="shared" si="1"/>
        <v>125.520123989871</v>
      </c>
      <c r="E4" s="16">
        <v>9375603.62</v>
      </c>
      <c r="F4" s="16">
        <f t="shared" si="2"/>
        <v>358.628925685346</v>
      </c>
      <c r="G4" s="14">
        <f t="shared" si="3"/>
        <v>40.8942202835333</v>
      </c>
      <c r="H4" s="17">
        <v>25</v>
      </c>
      <c r="I4" s="14">
        <f t="shared" si="4"/>
        <v>272.628135223555</v>
      </c>
      <c r="J4" s="14">
        <f t="shared" si="5"/>
        <v>2.34398782343988</v>
      </c>
      <c r="K4" s="17">
        <v>15.4</v>
      </c>
      <c r="L4" s="14">
        <f t="shared" si="6"/>
        <v>117.199391171994</v>
      </c>
      <c r="M4" s="14">
        <f t="shared" si="7"/>
        <v>7.05394190871369</v>
      </c>
      <c r="N4" s="17">
        <v>34</v>
      </c>
      <c r="O4" s="14">
        <f t="shared" si="8"/>
        <v>141.078838174274</v>
      </c>
      <c r="P4" s="14">
        <f t="shared" si="9"/>
        <v>28.2400403429148</v>
      </c>
      <c r="Q4" s="20">
        <v>100</v>
      </c>
      <c r="R4" s="14">
        <f t="shared" si="10"/>
        <v>100.857286938981</v>
      </c>
      <c r="S4" s="14">
        <f t="shared" si="11"/>
        <v>52.665799739922</v>
      </c>
      <c r="T4" s="21">
        <v>81</v>
      </c>
      <c r="U4" s="22">
        <f t="shared" ref="U4:U35" si="12">100*(T4/23.07)</f>
        <v>351.10533159948</v>
      </c>
    </row>
    <row r="5" spans="1:21">
      <c r="A5" s="13">
        <v>3</v>
      </c>
      <c r="B5" s="14" t="s">
        <v>24</v>
      </c>
      <c r="C5" s="15">
        <f t="shared" si="0"/>
        <v>253.928506117052</v>
      </c>
      <c r="D5" s="14">
        <f t="shared" si="1"/>
        <v>133.565394520718</v>
      </c>
      <c r="E5" s="16">
        <v>9976537.28</v>
      </c>
      <c r="F5" s="16">
        <f t="shared" si="2"/>
        <v>381.615412916336</v>
      </c>
      <c r="G5" s="14">
        <f t="shared" si="3"/>
        <v>34.3511450381679</v>
      </c>
      <c r="H5" s="17">
        <v>21</v>
      </c>
      <c r="I5" s="14">
        <f t="shared" si="4"/>
        <v>229.007633587786</v>
      </c>
      <c r="J5" s="14">
        <f t="shared" si="5"/>
        <v>1.58751902587519</v>
      </c>
      <c r="K5" s="17">
        <v>10.43</v>
      </c>
      <c r="L5" s="14">
        <f t="shared" si="6"/>
        <v>79.3759512937595</v>
      </c>
      <c r="M5" s="14">
        <f t="shared" si="7"/>
        <v>10.9958506224066</v>
      </c>
      <c r="N5" s="17">
        <v>53</v>
      </c>
      <c r="O5" s="14">
        <f t="shared" si="8"/>
        <v>219.917012448133</v>
      </c>
      <c r="P5" s="14">
        <f t="shared" si="9"/>
        <v>28.2400403429148</v>
      </c>
      <c r="Q5" s="20">
        <v>100</v>
      </c>
      <c r="R5" s="14">
        <f t="shared" si="10"/>
        <v>100.857286938981</v>
      </c>
      <c r="S5" s="14">
        <f t="shared" si="11"/>
        <v>45.1885565669701</v>
      </c>
      <c r="T5" s="21">
        <v>69.5</v>
      </c>
      <c r="U5" s="22">
        <f t="shared" si="12"/>
        <v>301.257043779801</v>
      </c>
    </row>
    <row r="6" spans="1:21">
      <c r="A6" s="13">
        <v>4</v>
      </c>
      <c r="B6" s="14" t="s">
        <v>25</v>
      </c>
      <c r="C6" s="15">
        <f t="shared" si="0"/>
        <v>253.339312782477</v>
      </c>
      <c r="D6" s="14">
        <f t="shared" si="1"/>
        <v>182.45650578826</v>
      </c>
      <c r="E6" s="16">
        <v>13628411.3</v>
      </c>
      <c r="F6" s="16">
        <f t="shared" si="2"/>
        <v>521.30430225217</v>
      </c>
      <c r="G6" s="14">
        <f t="shared" si="3"/>
        <v>11.4503816793893</v>
      </c>
      <c r="H6" s="17">
        <v>7</v>
      </c>
      <c r="I6" s="14">
        <f t="shared" si="4"/>
        <v>76.3358778625954</v>
      </c>
      <c r="J6" s="14">
        <f t="shared" si="5"/>
        <v>2.39117199391172</v>
      </c>
      <c r="K6" s="17">
        <v>15.71</v>
      </c>
      <c r="L6" s="14">
        <f t="shared" si="6"/>
        <v>119.558599695586</v>
      </c>
      <c r="M6" s="14">
        <f t="shared" si="7"/>
        <v>5.39419087136929</v>
      </c>
      <c r="N6" s="17">
        <v>26</v>
      </c>
      <c r="O6" s="14">
        <f t="shared" si="8"/>
        <v>107.883817427386</v>
      </c>
      <c r="P6" s="14">
        <f t="shared" si="9"/>
        <v>28.2400403429148</v>
      </c>
      <c r="Q6" s="20">
        <v>100</v>
      </c>
      <c r="R6" s="14">
        <f t="shared" si="10"/>
        <v>100.857286938981</v>
      </c>
      <c r="S6" s="14">
        <f t="shared" si="11"/>
        <v>23.407022106632</v>
      </c>
      <c r="T6" s="21">
        <v>36</v>
      </c>
      <c r="U6" s="22">
        <f t="shared" si="12"/>
        <v>156.046814044213</v>
      </c>
    </row>
    <row r="7" spans="1:21">
      <c r="A7" s="13">
        <v>5</v>
      </c>
      <c r="B7" s="14" t="s">
        <v>26</v>
      </c>
      <c r="C7" s="15">
        <f t="shared" si="0"/>
        <v>242.990810246835</v>
      </c>
      <c r="D7" s="14">
        <f t="shared" si="1"/>
        <v>134.426836619491</v>
      </c>
      <c r="E7" s="16">
        <v>10040881.86</v>
      </c>
      <c r="F7" s="16">
        <f t="shared" si="2"/>
        <v>384.076676055688</v>
      </c>
      <c r="G7" s="14">
        <f t="shared" si="3"/>
        <v>32.7153762268266</v>
      </c>
      <c r="H7" s="17">
        <v>20</v>
      </c>
      <c r="I7" s="14">
        <f t="shared" si="4"/>
        <v>218.102508178844</v>
      </c>
      <c r="J7" s="14">
        <f t="shared" si="5"/>
        <v>1.75038051750381</v>
      </c>
      <c r="K7" s="17">
        <v>11.5</v>
      </c>
      <c r="L7" s="14">
        <f t="shared" si="6"/>
        <v>87.5190258751903</v>
      </c>
      <c r="M7" s="14">
        <f t="shared" si="7"/>
        <v>6.84647302904564</v>
      </c>
      <c r="N7" s="17">
        <v>33</v>
      </c>
      <c r="O7" s="14">
        <f t="shared" si="8"/>
        <v>136.929460580913</v>
      </c>
      <c r="P7" s="14">
        <f t="shared" si="9"/>
        <v>28.2400403429148</v>
      </c>
      <c r="Q7" s="20">
        <v>100</v>
      </c>
      <c r="R7" s="14">
        <f t="shared" si="10"/>
        <v>100.857286938981</v>
      </c>
      <c r="S7" s="14">
        <f t="shared" si="11"/>
        <v>39.0117035110533</v>
      </c>
      <c r="T7" s="21">
        <v>60</v>
      </c>
      <c r="U7" s="22">
        <f t="shared" si="12"/>
        <v>260.078023407022</v>
      </c>
    </row>
    <row r="8" spans="1:21">
      <c r="A8" s="13">
        <v>6</v>
      </c>
      <c r="B8" s="14" t="s">
        <v>27</v>
      </c>
      <c r="C8" s="15">
        <f t="shared" si="0"/>
        <v>215.055411341916</v>
      </c>
      <c r="D8" s="14">
        <f t="shared" si="1"/>
        <v>82.2325095855722</v>
      </c>
      <c r="E8" s="16">
        <v>6142277.35</v>
      </c>
      <c r="F8" s="16">
        <f t="shared" si="2"/>
        <v>234.950027387349</v>
      </c>
      <c r="G8" s="14">
        <f t="shared" si="3"/>
        <v>37.6226826608506</v>
      </c>
      <c r="H8" s="17">
        <v>23</v>
      </c>
      <c r="I8" s="14">
        <f t="shared" si="4"/>
        <v>250.817884405671</v>
      </c>
      <c r="J8" s="14">
        <f t="shared" si="5"/>
        <v>1.87214611872146</v>
      </c>
      <c r="K8" s="17">
        <v>12.3</v>
      </c>
      <c r="L8" s="14">
        <f t="shared" si="6"/>
        <v>93.6073059360731</v>
      </c>
      <c r="M8" s="14">
        <f t="shared" si="7"/>
        <v>3.3195020746888</v>
      </c>
      <c r="N8" s="17">
        <v>16</v>
      </c>
      <c r="O8" s="14">
        <f t="shared" si="8"/>
        <v>66.3900414937759</v>
      </c>
      <c r="P8" s="14">
        <f t="shared" si="9"/>
        <v>28.2400403429148</v>
      </c>
      <c r="Q8" s="20">
        <v>100</v>
      </c>
      <c r="R8" s="14">
        <f t="shared" si="10"/>
        <v>100.857286938981</v>
      </c>
      <c r="S8" s="14">
        <f t="shared" si="11"/>
        <v>61.7685305591678</v>
      </c>
      <c r="T8" s="21">
        <v>95</v>
      </c>
      <c r="U8" s="22">
        <f t="shared" si="12"/>
        <v>411.790203727785</v>
      </c>
    </row>
    <row r="9" spans="1:21">
      <c r="A9" s="13">
        <v>7</v>
      </c>
      <c r="B9" s="14" t="s">
        <v>28</v>
      </c>
      <c r="C9" s="15">
        <f t="shared" si="0"/>
        <v>201.124632948471</v>
      </c>
      <c r="D9" s="14">
        <f t="shared" si="1"/>
        <v>93.2604738714298</v>
      </c>
      <c r="E9" s="16">
        <v>6966000.42</v>
      </c>
      <c r="F9" s="16">
        <f t="shared" si="2"/>
        <v>266.458496775514</v>
      </c>
      <c r="G9" s="14">
        <f t="shared" si="3"/>
        <v>27.8080697928026</v>
      </c>
      <c r="H9" s="17">
        <v>17</v>
      </c>
      <c r="I9" s="14">
        <f t="shared" si="4"/>
        <v>185.387131952017</v>
      </c>
      <c r="J9" s="14">
        <f t="shared" si="5"/>
        <v>1.13698630136986</v>
      </c>
      <c r="K9" s="17">
        <v>7.47</v>
      </c>
      <c r="L9" s="14">
        <f t="shared" si="6"/>
        <v>56.8493150684931</v>
      </c>
      <c r="M9" s="14">
        <f t="shared" si="7"/>
        <v>8.09128630705394</v>
      </c>
      <c r="N9" s="17">
        <v>39</v>
      </c>
      <c r="O9" s="14">
        <f t="shared" si="8"/>
        <v>161.825726141079</v>
      </c>
      <c r="P9" s="14">
        <f t="shared" si="9"/>
        <v>28.2400403429148</v>
      </c>
      <c r="Q9" s="20">
        <v>100</v>
      </c>
      <c r="R9" s="14">
        <f t="shared" si="10"/>
        <v>100.857286938981</v>
      </c>
      <c r="S9" s="14">
        <f t="shared" si="11"/>
        <v>42.5877763328999</v>
      </c>
      <c r="T9" s="21">
        <v>65.5</v>
      </c>
      <c r="U9" s="22">
        <f t="shared" si="12"/>
        <v>283.918508885999</v>
      </c>
    </row>
    <row r="10" spans="1:21">
      <c r="A10" s="13">
        <v>8</v>
      </c>
      <c r="B10" s="14" t="s">
        <v>29</v>
      </c>
      <c r="C10" s="15">
        <f t="shared" si="0"/>
        <v>194.191875478295</v>
      </c>
      <c r="D10" s="14">
        <f t="shared" si="1"/>
        <v>136.168257506547</v>
      </c>
      <c r="E10" s="16">
        <v>10170955.6</v>
      </c>
      <c r="F10" s="16">
        <f t="shared" si="2"/>
        <v>389.052164304419</v>
      </c>
      <c r="G10" s="14">
        <f t="shared" si="3"/>
        <v>8.17884405670665</v>
      </c>
      <c r="H10" s="17">
        <v>5</v>
      </c>
      <c r="I10" s="14">
        <f t="shared" si="4"/>
        <v>54.525627044711</v>
      </c>
      <c r="J10" s="14">
        <f t="shared" si="5"/>
        <v>1.33942161339422</v>
      </c>
      <c r="K10" s="17">
        <v>8.8</v>
      </c>
      <c r="L10" s="14">
        <f t="shared" si="6"/>
        <v>66.9710806697108</v>
      </c>
      <c r="M10" s="14">
        <f t="shared" si="7"/>
        <v>7.26141078838174</v>
      </c>
      <c r="N10" s="17">
        <v>35</v>
      </c>
      <c r="O10" s="14">
        <f t="shared" si="8"/>
        <v>145.228215767635</v>
      </c>
      <c r="P10" s="14">
        <f t="shared" si="9"/>
        <v>28.2400403429148</v>
      </c>
      <c r="Q10" s="20">
        <v>100</v>
      </c>
      <c r="R10" s="14">
        <f t="shared" si="10"/>
        <v>100.857286938981</v>
      </c>
      <c r="S10" s="14">
        <f t="shared" si="11"/>
        <v>13.0039011703511</v>
      </c>
      <c r="T10" s="21">
        <v>20</v>
      </c>
      <c r="U10" s="22">
        <f t="shared" si="12"/>
        <v>86.6926744690074</v>
      </c>
    </row>
    <row r="11" spans="1:21">
      <c r="A11" s="13">
        <v>9</v>
      </c>
      <c r="B11" s="14" t="s">
        <v>30</v>
      </c>
      <c r="C11" s="15">
        <f t="shared" si="0"/>
        <v>189.630855588689</v>
      </c>
      <c r="D11" s="14">
        <f t="shared" si="1"/>
        <v>69.2840384748756</v>
      </c>
      <c r="E11" s="16">
        <v>5175103.89</v>
      </c>
      <c r="F11" s="16">
        <f t="shared" si="2"/>
        <v>197.954395642502</v>
      </c>
      <c r="G11" s="14">
        <f t="shared" si="3"/>
        <v>37.6226826608506</v>
      </c>
      <c r="H11" s="17">
        <v>23</v>
      </c>
      <c r="I11" s="14">
        <f t="shared" si="4"/>
        <v>250.817884405671</v>
      </c>
      <c r="J11" s="14">
        <f t="shared" si="5"/>
        <v>2.37595129375951</v>
      </c>
      <c r="K11" s="17">
        <v>15.61</v>
      </c>
      <c r="L11" s="14">
        <f t="shared" si="6"/>
        <v>118.797564687976</v>
      </c>
      <c r="M11" s="14">
        <f t="shared" si="7"/>
        <v>22.1991701244813</v>
      </c>
      <c r="N11" s="17">
        <v>107</v>
      </c>
      <c r="O11" s="14">
        <f t="shared" si="8"/>
        <v>443.983402489626</v>
      </c>
      <c r="P11" s="14">
        <f t="shared" si="9"/>
        <v>28.2400403429148</v>
      </c>
      <c r="Q11" s="20">
        <v>100</v>
      </c>
      <c r="R11" s="14">
        <f t="shared" si="10"/>
        <v>100.857286938981</v>
      </c>
      <c r="S11" s="14">
        <f t="shared" si="11"/>
        <v>29.9089726918075</v>
      </c>
      <c r="T11" s="21">
        <v>46</v>
      </c>
      <c r="U11" s="22">
        <f t="shared" si="12"/>
        <v>199.393151278717</v>
      </c>
    </row>
    <row r="12" spans="1:21">
      <c r="A12" s="13">
        <v>10</v>
      </c>
      <c r="B12" s="14" t="s">
        <v>31</v>
      </c>
      <c r="C12" s="15">
        <f t="shared" si="0"/>
        <v>187.768338104101</v>
      </c>
      <c r="D12" s="14">
        <f t="shared" si="1"/>
        <v>95.0948683229396</v>
      </c>
      <c r="E12" s="16">
        <v>7103018.73</v>
      </c>
      <c r="F12" s="16">
        <f t="shared" si="2"/>
        <v>271.699623779827</v>
      </c>
      <c r="G12" s="14">
        <f t="shared" si="3"/>
        <v>22.9007633587786</v>
      </c>
      <c r="H12" s="17">
        <v>14</v>
      </c>
      <c r="I12" s="14">
        <f t="shared" si="4"/>
        <v>152.671755725191</v>
      </c>
      <c r="J12" s="14">
        <f t="shared" si="5"/>
        <v>1.55403348554033</v>
      </c>
      <c r="K12" s="17">
        <v>10.21</v>
      </c>
      <c r="L12" s="14">
        <f t="shared" si="6"/>
        <v>77.7016742770167</v>
      </c>
      <c r="M12" s="14">
        <f t="shared" si="7"/>
        <v>7.46887966804979</v>
      </c>
      <c r="N12" s="17">
        <v>36</v>
      </c>
      <c r="O12" s="14">
        <f t="shared" si="8"/>
        <v>149.377593360996</v>
      </c>
      <c r="P12" s="14">
        <f t="shared" si="9"/>
        <v>28.2400403429148</v>
      </c>
      <c r="Q12" s="20">
        <v>100</v>
      </c>
      <c r="R12" s="14">
        <f t="shared" si="10"/>
        <v>100.857286938981</v>
      </c>
      <c r="S12" s="14">
        <f t="shared" si="11"/>
        <v>32.5097529258778</v>
      </c>
      <c r="T12" s="21">
        <v>50</v>
      </c>
      <c r="U12" s="22">
        <f t="shared" si="12"/>
        <v>216.731686172518</v>
      </c>
    </row>
    <row r="13" spans="1:21">
      <c r="A13" s="13">
        <v>11</v>
      </c>
      <c r="B13" s="14" t="s">
        <v>32</v>
      </c>
      <c r="C13" s="15">
        <f t="shared" si="0"/>
        <v>182.344285751376</v>
      </c>
      <c r="D13" s="14">
        <f t="shared" si="1"/>
        <v>72.9761601670529</v>
      </c>
      <c r="E13" s="16">
        <v>5450883.33</v>
      </c>
      <c r="F13" s="16">
        <f t="shared" si="2"/>
        <v>208.503314763008</v>
      </c>
      <c r="G13" s="14">
        <f t="shared" si="3"/>
        <v>27.8080697928026</v>
      </c>
      <c r="H13" s="17">
        <v>17</v>
      </c>
      <c r="I13" s="14">
        <f t="shared" si="4"/>
        <v>185.387131952017</v>
      </c>
      <c r="J13" s="14">
        <f t="shared" si="5"/>
        <v>2.23896499238965</v>
      </c>
      <c r="K13" s="17">
        <v>14.71</v>
      </c>
      <c r="L13" s="14">
        <f t="shared" si="6"/>
        <v>111.948249619482</v>
      </c>
      <c r="M13" s="14">
        <f t="shared" si="7"/>
        <v>3.94190871369295</v>
      </c>
      <c r="N13" s="17">
        <v>19</v>
      </c>
      <c r="O13" s="14">
        <f t="shared" si="8"/>
        <v>78.8381742738589</v>
      </c>
      <c r="P13" s="14">
        <f t="shared" si="9"/>
        <v>28.2400403429148</v>
      </c>
      <c r="Q13" s="20">
        <v>100</v>
      </c>
      <c r="R13" s="14">
        <f t="shared" si="10"/>
        <v>100.857286938981</v>
      </c>
      <c r="S13" s="14">
        <f t="shared" si="11"/>
        <v>47.1391417425228</v>
      </c>
      <c r="T13" s="21">
        <v>72.5</v>
      </c>
      <c r="U13" s="22">
        <f t="shared" si="12"/>
        <v>314.260944950152</v>
      </c>
    </row>
    <row r="14" spans="1:21">
      <c r="A14" s="13">
        <v>12</v>
      </c>
      <c r="B14" s="14" t="s">
        <v>33</v>
      </c>
      <c r="C14" s="15">
        <f t="shared" si="0"/>
        <v>174.403693792734</v>
      </c>
      <c r="D14" s="14">
        <f t="shared" si="1"/>
        <v>111.555338960605</v>
      </c>
      <c r="E14" s="16">
        <v>8332517.58</v>
      </c>
      <c r="F14" s="16">
        <f t="shared" si="2"/>
        <v>318.729539887444</v>
      </c>
      <c r="G14" s="14">
        <f t="shared" si="3"/>
        <v>14.721919302072</v>
      </c>
      <c r="H14" s="17">
        <v>9</v>
      </c>
      <c r="I14" s="14">
        <f t="shared" si="4"/>
        <v>98.1461286804798</v>
      </c>
      <c r="J14" s="14">
        <f t="shared" si="5"/>
        <v>1.26788432267884</v>
      </c>
      <c r="K14" s="17">
        <v>8.33</v>
      </c>
      <c r="L14" s="14">
        <f t="shared" si="6"/>
        <v>63.3942161339422</v>
      </c>
      <c r="M14" s="14">
        <f t="shared" si="7"/>
        <v>10.1659751037344</v>
      </c>
      <c r="N14" s="17">
        <v>49</v>
      </c>
      <c r="O14" s="14">
        <f t="shared" si="8"/>
        <v>203.319502074689</v>
      </c>
      <c r="P14" s="14">
        <f t="shared" si="9"/>
        <v>28.2400403429148</v>
      </c>
      <c r="Q14" s="20">
        <v>100</v>
      </c>
      <c r="R14" s="14">
        <f t="shared" si="10"/>
        <v>100.857286938981</v>
      </c>
      <c r="S14" s="14">
        <f t="shared" si="11"/>
        <v>8.45253576072822</v>
      </c>
      <c r="T14" s="21">
        <v>13</v>
      </c>
      <c r="U14" s="22">
        <f t="shared" si="12"/>
        <v>56.3502384048548</v>
      </c>
    </row>
    <row r="15" spans="1:21">
      <c r="A15" s="13">
        <v>13</v>
      </c>
      <c r="B15" s="14" t="s">
        <v>34</v>
      </c>
      <c r="C15" s="15">
        <f t="shared" si="0"/>
        <v>173.321623507978</v>
      </c>
      <c r="D15" s="14">
        <f t="shared" si="1"/>
        <v>114.836720049567</v>
      </c>
      <c r="E15" s="16">
        <v>8577617.15</v>
      </c>
      <c r="F15" s="16">
        <f t="shared" si="2"/>
        <v>328.104914427333</v>
      </c>
      <c r="G15" s="14">
        <f t="shared" si="3"/>
        <v>16.3576881134133</v>
      </c>
      <c r="H15" s="17">
        <v>10</v>
      </c>
      <c r="I15" s="14">
        <f t="shared" si="4"/>
        <v>109.051254089422</v>
      </c>
      <c r="J15" s="14">
        <f t="shared" si="5"/>
        <v>1.85692541856925</v>
      </c>
      <c r="K15" s="17">
        <v>12.2</v>
      </c>
      <c r="L15" s="14">
        <f t="shared" si="6"/>
        <v>92.8462709284627</v>
      </c>
      <c r="M15" s="14">
        <f t="shared" si="7"/>
        <v>5.18672199170124</v>
      </c>
      <c r="N15" s="17">
        <v>25</v>
      </c>
      <c r="O15" s="14">
        <f t="shared" si="8"/>
        <v>103.734439834025</v>
      </c>
      <c r="P15" s="14">
        <f t="shared" si="9"/>
        <v>25.9808371154816</v>
      </c>
      <c r="Q15" s="20">
        <v>92</v>
      </c>
      <c r="R15" s="14">
        <f t="shared" si="10"/>
        <v>92.7887039838628</v>
      </c>
      <c r="S15" s="14">
        <f t="shared" si="11"/>
        <v>9.10273081924577</v>
      </c>
      <c r="T15" s="21">
        <v>14</v>
      </c>
      <c r="U15" s="22">
        <f t="shared" si="12"/>
        <v>60.6848721283052</v>
      </c>
    </row>
    <row r="16" spans="1:21">
      <c r="A16" s="13">
        <v>14</v>
      </c>
      <c r="B16" s="14" t="s">
        <v>35</v>
      </c>
      <c r="C16" s="15">
        <f t="shared" si="0"/>
        <v>172.928114154448</v>
      </c>
      <c r="D16" s="14">
        <f t="shared" si="1"/>
        <v>82.121692827482</v>
      </c>
      <c r="E16" s="16">
        <v>6134000</v>
      </c>
      <c r="F16" s="16">
        <f t="shared" si="2"/>
        <v>234.63340807852</v>
      </c>
      <c r="G16" s="14">
        <f t="shared" si="3"/>
        <v>24.53653217012</v>
      </c>
      <c r="H16" s="17">
        <v>15</v>
      </c>
      <c r="I16" s="14">
        <f t="shared" si="4"/>
        <v>163.576881134133</v>
      </c>
      <c r="J16" s="14">
        <f t="shared" si="5"/>
        <v>2.07001522070015</v>
      </c>
      <c r="K16" s="17">
        <v>13.6</v>
      </c>
      <c r="L16" s="14">
        <f t="shared" si="6"/>
        <v>103.500761035008</v>
      </c>
      <c r="M16" s="14">
        <f t="shared" si="7"/>
        <v>7.67634854771784</v>
      </c>
      <c r="N16" s="17">
        <v>37</v>
      </c>
      <c r="O16" s="14">
        <f t="shared" si="8"/>
        <v>153.526970954357</v>
      </c>
      <c r="P16" s="14">
        <f t="shared" si="9"/>
        <v>28.2400403429148</v>
      </c>
      <c r="Q16" s="20">
        <v>100</v>
      </c>
      <c r="R16" s="14">
        <f t="shared" si="10"/>
        <v>100.857286938981</v>
      </c>
      <c r="S16" s="14">
        <f t="shared" si="11"/>
        <v>28.2834850455137</v>
      </c>
      <c r="T16" s="21">
        <v>43.5</v>
      </c>
      <c r="U16" s="22">
        <f t="shared" si="12"/>
        <v>188.556566970091</v>
      </c>
    </row>
    <row r="17" spans="1:21">
      <c r="A17" s="13">
        <v>15</v>
      </c>
      <c r="B17" s="14" t="s">
        <v>36</v>
      </c>
      <c r="C17" s="15">
        <f t="shared" si="0"/>
        <v>172.0258950893</v>
      </c>
      <c r="D17" s="14">
        <f t="shared" si="1"/>
        <v>104.891115123272</v>
      </c>
      <c r="E17" s="16">
        <v>7834739.86</v>
      </c>
      <c r="F17" s="16">
        <f t="shared" si="2"/>
        <v>299.688900352205</v>
      </c>
      <c r="G17" s="14">
        <f t="shared" si="3"/>
        <v>22.9007633587786</v>
      </c>
      <c r="H17" s="17">
        <v>14</v>
      </c>
      <c r="I17" s="14">
        <f t="shared" si="4"/>
        <v>152.671755725191</v>
      </c>
      <c r="J17" s="14">
        <f t="shared" si="5"/>
        <v>2.17503805175038</v>
      </c>
      <c r="K17" s="17">
        <v>14.29</v>
      </c>
      <c r="L17" s="14">
        <f t="shared" si="6"/>
        <v>108.751902587519</v>
      </c>
      <c r="M17" s="14">
        <f t="shared" si="7"/>
        <v>6.01659751037344</v>
      </c>
      <c r="N17" s="17">
        <v>29</v>
      </c>
      <c r="O17" s="14">
        <f t="shared" si="8"/>
        <v>120.331950207469</v>
      </c>
      <c r="P17" s="14">
        <f t="shared" si="9"/>
        <v>28.2400403429148</v>
      </c>
      <c r="Q17" s="20">
        <v>100</v>
      </c>
      <c r="R17" s="14">
        <f t="shared" si="10"/>
        <v>100.857286938981</v>
      </c>
      <c r="S17" s="14">
        <f t="shared" si="11"/>
        <v>7.80234070221066</v>
      </c>
      <c r="T17" s="21">
        <v>12</v>
      </c>
      <c r="U17" s="22">
        <f t="shared" si="12"/>
        <v>52.0156046814044</v>
      </c>
    </row>
    <row r="18" spans="1:21">
      <c r="A18" s="13">
        <v>16</v>
      </c>
      <c r="B18" s="14" t="s">
        <v>37</v>
      </c>
      <c r="C18" s="15">
        <f t="shared" si="0"/>
        <v>169.590179384128</v>
      </c>
      <c r="D18" s="14">
        <f t="shared" si="1"/>
        <v>82.5503672607644</v>
      </c>
      <c r="E18" s="16">
        <v>6166019.42</v>
      </c>
      <c r="F18" s="16">
        <f t="shared" si="2"/>
        <v>235.858192173613</v>
      </c>
      <c r="G18" s="14">
        <f t="shared" si="3"/>
        <v>19.629225736096</v>
      </c>
      <c r="H18" s="17">
        <v>12</v>
      </c>
      <c r="I18" s="14">
        <f t="shared" si="4"/>
        <v>130.861504907306</v>
      </c>
      <c r="J18" s="14">
        <f t="shared" si="5"/>
        <v>2.51141552511416</v>
      </c>
      <c r="K18" s="17">
        <v>16.5</v>
      </c>
      <c r="L18" s="14">
        <f t="shared" si="6"/>
        <v>125.570776255708</v>
      </c>
      <c r="M18" s="14">
        <f t="shared" si="7"/>
        <v>4.149377593361</v>
      </c>
      <c r="N18" s="17">
        <v>20</v>
      </c>
      <c r="O18" s="14">
        <f t="shared" si="8"/>
        <v>82.9875518672199</v>
      </c>
      <c r="P18" s="14">
        <f t="shared" si="9"/>
        <v>28.2400403429148</v>
      </c>
      <c r="Q18" s="20">
        <v>100</v>
      </c>
      <c r="R18" s="14">
        <f t="shared" si="10"/>
        <v>100.857286938981</v>
      </c>
      <c r="S18" s="14">
        <f t="shared" si="11"/>
        <v>32.5097529258778</v>
      </c>
      <c r="T18" s="21">
        <v>50</v>
      </c>
      <c r="U18" s="22">
        <f t="shared" si="12"/>
        <v>216.731686172518</v>
      </c>
    </row>
    <row r="19" spans="1:21">
      <c r="A19" s="13">
        <v>17</v>
      </c>
      <c r="B19" s="14" t="s">
        <v>38</v>
      </c>
      <c r="C19" s="15">
        <f t="shared" si="0"/>
        <v>166.649375886488</v>
      </c>
      <c r="D19" s="14">
        <f t="shared" si="1"/>
        <v>109.477628268746</v>
      </c>
      <c r="E19" s="16">
        <v>8177325</v>
      </c>
      <c r="F19" s="16">
        <f t="shared" si="2"/>
        <v>312.793223624989</v>
      </c>
      <c r="G19" s="14">
        <f t="shared" si="3"/>
        <v>6.54307524536532</v>
      </c>
      <c r="H19" s="17">
        <v>4</v>
      </c>
      <c r="I19" s="14">
        <f t="shared" si="4"/>
        <v>43.6205016357688</v>
      </c>
      <c r="J19" s="14">
        <f t="shared" si="5"/>
        <v>1.14155251141553</v>
      </c>
      <c r="K19" s="17">
        <v>7.5</v>
      </c>
      <c r="L19" s="14">
        <f t="shared" si="6"/>
        <v>57.0776255707763</v>
      </c>
      <c r="M19" s="14">
        <f t="shared" si="7"/>
        <v>9.54356846473029</v>
      </c>
      <c r="N19" s="17">
        <v>46</v>
      </c>
      <c r="O19" s="14">
        <f t="shared" si="8"/>
        <v>190.871369294606</v>
      </c>
      <c r="P19" s="14">
        <f t="shared" si="9"/>
        <v>28.2400403429148</v>
      </c>
      <c r="Q19" s="20">
        <v>100</v>
      </c>
      <c r="R19" s="14">
        <f t="shared" si="10"/>
        <v>100.857286938981</v>
      </c>
      <c r="S19" s="14">
        <f t="shared" si="11"/>
        <v>11.703511053316</v>
      </c>
      <c r="T19" s="21">
        <v>18</v>
      </c>
      <c r="U19" s="22">
        <f t="shared" si="12"/>
        <v>78.0234070221066</v>
      </c>
    </row>
    <row r="20" spans="1:21">
      <c r="A20" s="13">
        <v>18</v>
      </c>
      <c r="B20" s="14" t="s">
        <v>39</v>
      </c>
      <c r="C20" s="15">
        <f t="shared" si="0"/>
        <v>166.227285369599</v>
      </c>
      <c r="D20" s="14">
        <f t="shared" si="1"/>
        <v>74.8150299428988</v>
      </c>
      <c r="E20" s="16">
        <v>5588235.92</v>
      </c>
      <c r="F20" s="16">
        <f t="shared" si="2"/>
        <v>213.757228408282</v>
      </c>
      <c r="G20" s="14">
        <f t="shared" si="3"/>
        <v>26.1723009814613</v>
      </c>
      <c r="H20" s="17">
        <v>16</v>
      </c>
      <c r="I20" s="14">
        <f t="shared" si="4"/>
        <v>174.482006543075</v>
      </c>
      <c r="J20" s="14">
        <f t="shared" si="5"/>
        <v>1.65601217656012</v>
      </c>
      <c r="K20" s="17">
        <v>10.88</v>
      </c>
      <c r="L20" s="14">
        <f t="shared" si="6"/>
        <v>82.8006088280061</v>
      </c>
      <c r="M20" s="14">
        <f t="shared" si="7"/>
        <v>9.33609958506224</v>
      </c>
      <c r="N20" s="17">
        <v>45</v>
      </c>
      <c r="O20" s="14">
        <f t="shared" si="8"/>
        <v>186.721991701245</v>
      </c>
      <c r="P20" s="14">
        <f t="shared" si="9"/>
        <v>28.2400403429148</v>
      </c>
      <c r="Q20" s="20">
        <v>100</v>
      </c>
      <c r="R20" s="14">
        <f t="shared" si="10"/>
        <v>100.857286938981</v>
      </c>
      <c r="S20" s="14">
        <f t="shared" si="11"/>
        <v>26.0078023407022</v>
      </c>
      <c r="T20" s="21">
        <v>40</v>
      </c>
      <c r="U20" s="22">
        <f t="shared" si="12"/>
        <v>173.385348938015</v>
      </c>
    </row>
    <row r="21" spans="1:21">
      <c r="A21" s="13">
        <v>19</v>
      </c>
      <c r="B21" s="14" t="s">
        <v>40</v>
      </c>
      <c r="C21" s="15">
        <f t="shared" si="0"/>
        <v>166.176741460717</v>
      </c>
      <c r="D21" s="14">
        <f t="shared" si="1"/>
        <v>94.0589086569809</v>
      </c>
      <c r="E21" s="16">
        <v>7025638.73</v>
      </c>
      <c r="F21" s="16">
        <f t="shared" si="2"/>
        <v>268.739739019945</v>
      </c>
      <c r="G21" s="14">
        <f t="shared" si="3"/>
        <v>19.629225736096</v>
      </c>
      <c r="H21" s="17">
        <v>12</v>
      </c>
      <c r="I21" s="14">
        <f t="shared" si="4"/>
        <v>130.861504907306</v>
      </c>
      <c r="J21" s="14">
        <f t="shared" si="5"/>
        <v>2.15677321156773</v>
      </c>
      <c r="K21" s="17">
        <v>14.17</v>
      </c>
      <c r="L21" s="14">
        <f t="shared" si="6"/>
        <v>107.838660578387</v>
      </c>
      <c r="M21" s="14">
        <f t="shared" si="7"/>
        <v>5.18672199170124</v>
      </c>
      <c r="N21" s="17">
        <v>25</v>
      </c>
      <c r="O21" s="14">
        <f t="shared" si="8"/>
        <v>103.734439834025</v>
      </c>
      <c r="P21" s="14">
        <f t="shared" si="9"/>
        <v>28.2400403429148</v>
      </c>
      <c r="Q21" s="20">
        <v>100</v>
      </c>
      <c r="R21" s="14">
        <f t="shared" si="10"/>
        <v>100.857286938981</v>
      </c>
      <c r="S21" s="14">
        <f t="shared" si="11"/>
        <v>16.9050715214564</v>
      </c>
      <c r="T21" s="21">
        <v>26</v>
      </c>
      <c r="U21" s="22">
        <f t="shared" si="12"/>
        <v>112.70047680971</v>
      </c>
    </row>
    <row r="22" spans="1:21">
      <c r="A22" s="13">
        <v>20</v>
      </c>
      <c r="B22" s="14" t="s">
        <v>41</v>
      </c>
      <c r="C22" s="15">
        <f t="shared" si="0"/>
        <v>156.387970507748</v>
      </c>
      <c r="D22" s="14">
        <f t="shared" si="1"/>
        <v>77.922168319313</v>
      </c>
      <c r="E22" s="16">
        <v>5820320.6</v>
      </c>
      <c r="F22" s="16">
        <f t="shared" si="2"/>
        <v>222.634766626608</v>
      </c>
      <c r="G22" s="14">
        <f t="shared" si="3"/>
        <v>17.9934569247546</v>
      </c>
      <c r="H22" s="17">
        <v>11</v>
      </c>
      <c r="I22" s="14">
        <f t="shared" si="4"/>
        <v>119.956379498364</v>
      </c>
      <c r="J22" s="14">
        <f t="shared" si="5"/>
        <v>1.68797564687976</v>
      </c>
      <c r="K22" s="17">
        <v>11.09</v>
      </c>
      <c r="L22" s="14">
        <f t="shared" si="6"/>
        <v>84.3987823439878</v>
      </c>
      <c r="M22" s="14">
        <f t="shared" si="7"/>
        <v>5.18672199170124</v>
      </c>
      <c r="N22" s="17">
        <v>25</v>
      </c>
      <c r="O22" s="14">
        <f t="shared" si="8"/>
        <v>103.734439834025</v>
      </c>
      <c r="P22" s="14">
        <f t="shared" si="9"/>
        <v>28.2400403429148</v>
      </c>
      <c r="Q22" s="20">
        <v>100</v>
      </c>
      <c r="R22" s="14">
        <f t="shared" si="10"/>
        <v>100.857286938981</v>
      </c>
      <c r="S22" s="14">
        <f t="shared" si="11"/>
        <v>25.3576072821847</v>
      </c>
      <c r="T22" s="21">
        <v>39</v>
      </c>
      <c r="U22" s="22">
        <f t="shared" si="12"/>
        <v>169.050715214564</v>
      </c>
    </row>
    <row r="23" spans="1:21">
      <c r="A23" s="13">
        <v>21</v>
      </c>
      <c r="B23" s="14" t="s">
        <v>42</v>
      </c>
      <c r="C23" s="15">
        <f t="shared" si="0"/>
        <v>154.991155944177</v>
      </c>
      <c r="D23" s="14">
        <f t="shared" si="1"/>
        <v>78.5509832518757</v>
      </c>
      <c r="E23" s="16">
        <v>5867289.32</v>
      </c>
      <c r="F23" s="16">
        <f t="shared" si="2"/>
        <v>224.431380719645</v>
      </c>
      <c r="G23" s="14">
        <f t="shared" si="3"/>
        <v>17.9934569247546</v>
      </c>
      <c r="H23" s="17">
        <v>11</v>
      </c>
      <c r="I23" s="14">
        <f t="shared" si="4"/>
        <v>119.956379498364</v>
      </c>
      <c r="J23" s="14">
        <f t="shared" si="5"/>
        <v>1.79908675799087</v>
      </c>
      <c r="K23" s="17">
        <v>11.82</v>
      </c>
      <c r="L23" s="14">
        <f t="shared" si="6"/>
        <v>89.9543378995434</v>
      </c>
      <c r="M23" s="14">
        <f t="shared" si="7"/>
        <v>2.0746887966805</v>
      </c>
      <c r="N23" s="17">
        <v>10</v>
      </c>
      <c r="O23" s="14">
        <f t="shared" si="8"/>
        <v>41.49377593361</v>
      </c>
      <c r="P23" s="14">
        <f t="shared" si="9"/>
        <v>28.2400403429148</v>
      </c>
      <c r="Q23" s="20">
        <v>100</v>
      </c>
      <c r="R23" s="14">
        <f t="shared" si="10"/>
        <v>100.857286938981</v>
      </c>
      <c r="S23" s="14">
        <f t="shared" si="11"/>
        <v>26.332899869961</v>
      </c>
      <c r="T23" s="21">
        <v>40.5</v>
      </c>
      <c r="U23" s="22">
        <f t="shared" si="12"/>
        <v>175.55266579974</v>
      </c>
    </row>
    <row r="24" spans="1:21">
      <c r="A24" s="13">
        <v>22</v>
      </c>
      <c r="B24" s="14" t="s">
        <v>43</v>
      </c>
      <c r="C24" s="15">
        <f t="shared" si="0"/>
        <v>153.892973274113</v>
      </c>
      <c r="D24" s="14">
        <f t="shared" si="1"/>
        <v>103.956724354214</v>
      </c>
      <c r="E24" s="16">
        <v>7764946.45</v>
      </c>
      <c r="F24" s="16">
        <f t="shared" si="2"/>
        <v>297.019212440611</v>
      </c>
      <c r="G24" s="14">
        <f t="shared" si="3"/>
        <v>9.81461286804798</v>
      </c>
      <c r="H24" s="17">
        <v>6</v>
      </c>
      <c r="I24" s="14">
        <f t="shared" si="4"/>
        <v>65.4307524536532</v>
      </c>
      <c r="J24" s="14">
        <f t="shared" si="5"/>
        <v>2.00456621004566</v>
      </c>
      <c r="K24" s="17">
        <v>13.17</v>
      </c>
      <c r="L24" s="14">
        <f t="shared" si="6"/>
        <v>100.228310502283</v>
      </c>
      <c r="M24" s="14">
        <f t="shared" si="7"/>
        <v>2.0746887966805</v>
      </c>
      <c r="N24" s="17">
        <v>10</v>
      </c>
      <c r="O24" s="14">
        <f t="shared" si="8"/>
        <v>41.49377593361</v>
      </c>
      <c r="P24" s="14">
        <f t="shared" si="9"/>
        <v>28.2400403429148</v>
      </c>
      <c r="Q24" s="20">
        <v>100</v>
      </c>
      <c r="R24" s="14">
        <f t="shared" si="10"/>
        <v>100.857286938981</v>
      </c>
      <c r="S24" s="14">
        <f t="shared" si="11"/>
        <v>7.80234070221066</v>
      </c>
      <c r="T24" s="21">
        <v>12</v>
      </c>
      <c r="U24" s="22">
        <f t="shared" si="12"/>
        <v>52.0156046814044</v>
      </c>
    </row>
    <row r="25" spans="1:21">
      <c r="A25" s="13">
        <v>23</v>
      </c>
      <c r="B25" s="14" t="s">
        <v>44</v>
      </c>
      <c r="C25" s="15">
        <f t="shared" si="0"/>
        <v>146.850729167245</v>
      </c>
      <c r="D25" s="14">
        <f t="shared" si="1"/>
        <v>76.15237193739</v>
      </c>
      <c r="E25" s="16">
        <v>5688127.38</v>
      </c>
      <c r="F25" s="16">
        <f t="shared" si="2"/>
        <v>217.5782055354</v>
      </c>
      <c r="G25" s="14">
        <f t="shared" si="3"/>
        <v>14.721919302072</v>
      </c>
      <c r="H25" s="17">
        <v>9</v>
      </c>
      <c r="I25" s="14">
        <f t="shared" si="4"/>
        <v>98.1461286804798</v>
      </c>
      <c r="J25" s="14">
        <f t="shared" si="5"/>
        <v>1.97869101978691</v>
      </c>
      <c r="K25" s="17">
        <v>13</v>
      </c>
      <c r="L25" s="14">
        <f t="shared" si="6"/>
        <v>98.9345509893455</v>
      </c>
      <c r="M25" s="14">
        <f t="shared" si="7"/>
        <v>5.60165975103734</v>
      </c>
      <c r="N25" s="17">
        <v>27</v>
      </c>
      <c r="O25" s="14">
        <f t="shared" si="8"/>
        <v>112.033195020747</v>
      </c>
      <c r="P25" s="14">
        <f t="shared" si="9"/>
        <v>28.2400403429148</v>
      </c>
      <c r="Q25" s="20">
        <v>100</v>
      </c>
      <c r="R25" s="14">
        <f t="shared" si="10"/>
        <v>100.857286938981</v>
      </c>
      <c r="S25" s="14">
        <f t="shared" si="11"/>
        <v>20.1560468140442</v>
      </c>
      <c r="T25" s="21">
        <v>31</v>
      </c>
      <c r="U25" s="22">
        <f t="shared" si="12"/>
        <v>134.373645426961</v>
      </c>
    </row>
    <row r="26" spans="1:21">
      <c r="A26" s="13">
        <v>24</v>
      </c>
      <c r="B26" s="14" t="s">
        <v>45</v>
      </c>
      <c r="C26" s="15">
        <f t="shared" si="0"/>
        <v>144.9928465908</v>
      </c>
      <c r="D26" s="14">
        <f t="shared" si="1"/>
        <v>62.5711221234108</v>
      </c>
      <c r="E26" s="16">
        <v>4673689.13</v>
      </c>
      <c r="F26" s="16">
        <f t="shared" si="2"/>
        <v>178.774634638316</v>
      </c>
      <c r="G26" s="14">
        <f t="shared" si="3"/>
        <v>22.9007633587786</v>
      </c>
      <c r="H26" s="17">
        <v>14</v>
      </c>
      <c r="I26" s="14">
        <f t="shared" si="4"/>
        <v>152.671755725191</v>
      </c>
      <c r="J26" s="14">
        <f t="shared" si="5"/>
        <v>2.39117199391172</v>
      </c>
      <c r="K26" s="17">
        <v>15.71</v>
      </c>
      <c r="L26" s="14">
        <f t="shared" si="6"/>
        <v>119.558599695586</v>
      </c>
      <c r="M26" s="14">
        <f t="shared" si="7"/>
        <v>4.149377593361</v>
      </c>
      <c r="N26" s="17">
        <v>20</v>
      </c>
      <c r="O26" s="14">
        <f t="shared" si="8"/>
        <v>82.9875518672199</v>
      </c>
      <c r="P26" s="14">
        <f t="shared" si="9"/>
        <v>23.7216338880484</v>
      </c>
      <c r="Q26" s="20">
        <v>84</v>
      </c>
      <c r="R26" s="14">
        <f t="shared" si="10"/>
        <v>84.7201210287443</v>
      </c>
      <c r="S26" s="14">
        <f t="shared" si="11"/>
        <v>29.25877763329</v>
      </c>
      <c r="T26" s="21">
        <v>45</v>
      </c>
      <c r="U26" s="22">
        <f t="shared" si="12"/>
        <v>195.058517555267</v>
      </c>
    </row>
    <row r="27" spans="1:21">
      <c r="A27" s="13">
        <v>25</v>
      </c>
      <c r="B27" s="14" t="s">
        <v>46</v>
      </c>
      <c r="C27" s="15">
        <f t="shared" si="0"/>
        <v>137.324650241594</v>
      </c>
      <c r="D27" s="14">
        <f t="shared" si="1"/>
        <v>71.9361916129787</v>
      </c>
      <c r="E27" s="16">
        <v>5373203.89</v>
      </c>
      <c r="F27" s="16">
        <f t="shared" si="2"/>
        <v>205.531976037082</v>
      </c>
      <c r="G27" s="14">
        <f t="shared" si="3"/>
        <v>14.721919302072</v>
      </c>
      <c r="H27" s="17">
        <v>9</v>
      </c>
      <c r="I27" s="14">
        <f t="shared" si="4"/>
        <v>98.1461286804798</v>
      </c>
      <c r="J27" s="14">
        <f t="shared" si="5"/>
        <v>2.52054794520548</v>
      </c>
      <c r="K27" s="17">
        <v>16.56</v>
      </c>
      <c r="L27" s="14">
        <f t="shared" si="6"/>
        <v>126.027397260274</v>
      </c>
      <c r="M27" s="14">
        <f t="shared" si="7"/>
        <v>5.60165975103734</v>
      </c>
      <c r="N27" s="17">
        <v>27</v>
      </c>
      <c r="O27" s="14">
        <f t="shared" si="8"/>
        <v>112.033195020747</v>
      </c>
      <c r="P27" s="14">
        <f t="shared" si="9"/>
        <v>28.2400403429148</v>
      </c>
      <c r="Q27" s="20">
        <v>100</v>
      </c>
      <c r="R27" s="14">
        <f t="shared" si="10"/>
        <v>100.857286938981</v>
      </c>
      <c r="S27" s="14">
        <f t="shared" si="11"/>
        <v>14.3042912873862</v>
      </c>
      <c r="T27" s="21">
        <v>22</v>
      </c>
      <c r="U27" s="22">
        <f t="shared" si="12"/>
        <v>95.3619419159081</v>
      </c>
    </row>
    <row r="28" spans="1:21">
      <c r="A28" s="13">
        <v>26</v>
      </c>
      <c r="B28" s="14" t="s">
        <v>47</v>
      </c>
      <c r="C28" s="15">
        <f t="shared" si="0"/>
        <v>131.439964355435</v>
      </c>
      <c r="D28" s="14">
        <f t="shared" si="1"/>
        <v>46.436969676715</v>
      </c>
      <c r="E28" s="16">
        <v>3468564.3</v>
      </c>
      <c r="F28" s="16">
        <f t="shared" si="2"/>
        <v>132.677056219186</v>
      </c>
      <c r="G28" s="14">
        <f t="shared" si="3"/>
        <v>17.9934569247546</v>
      </c>
      <c r="H28" s="17">
        <v>11</v>
      </c>
      <c r="I28" s="14">
        <f t="shared" si="4"/>
        <v>119.956379498364</v>
      </c>
      <c r="J28" s="14">
        <f t="shared" si="5"/>
        <v>2.07610350076103</v>
      </c>
      <c r="K28" s="17">
        <v>13.64</v>
      </c>
      <c r="L28" s="14">
        <f t="shared" si="6"/>
        <v>103.805175038052</v>
      </c>
      <c r="M28" s="14">
        <f t="shared" si="7"/>
        <v>5.80912863070539</v>
      </c>
      <c r="N28" s="17">
        <v>28</v>
      </c>
      <c r="O28" s="14">
        <f t="shared" si="8"/>
        <v>116.182572614108</v>
      </c>
      <c r="P28" s="14">
        <f t="shared" si="9"/>
        <v>28.2400403429148</v>
      </c>
      <c r="Q28" s="20">
        <v>100</v>
      </c>
      <c r="R28" s="14">
        <f t="shared" si="10"/>
        <v>100.857286938981</v>
      </c>
      <c r="S28" s="14">
        <f t="shared" si="11"/>
        <v>30.8842652795839</v>
      </c>
      <c r="T28" s="21">
        <v>47.5</v>
      </c>
      <c r="U28" s="22">
        <f t="shared" si="12"/>
        <v>205.895101863893</v>
      </c>
    </row>
    <row r="29" spans="1:21">
      <c r="A29" s="13">
        <v>27</v>
      </c>
      <c r="B29" s="14" t="s">
        <v>48</v>
      </c>
      <c r="C29" s="15">
        <f t="shared" si="0"/>
        <v>130.92882041363</v>
      </c>
      <c r="D29" s="14">
        <f t="shared" si="1"/>
        <v>55.9076944675366</v>
      </c>
      <c r="E29" s="16">
        <v>4175970.88</v>
      </c>
      <c r="F29" s="16">
        <f t="shared" si="2"/>
        <v>159.736269907248</v>
      </c>
      <c r="G29" s="14">
        <f t="shared" si="3"/>
        <v>21.2649945474373</v>
      </c>
      <c r="H29" s="17">
        <v>13</v>
      </c>
      <c r="I29" s="14">
        <f t="shared" si="4"/>
        <v>141.766630316249</v>
      </c>
      <c r="J29" s="14">
        <f t="shared" si="5"/>
        <v>1.55707762557078</v>
      </c>
      <c r="K29" s="17">
        <v>10.23</v>
      </c>
      <c r="L29" s="14">
        <f t="shared" si="6"/>
        <v>77.8538812785388</v>
      </c>
      <c r="M29" s="14">
        <f t="shared" si="7"/>
        <v>7.05394190871369</v>
      </c>
      <c r="N29" s="17">
        <v>34</v>
      </c>
      <c r="O29" s="14">
        <f t="shared" si="8"/>
        <v>141.078838174274</v>
      </c>
      <c r="P29" s="14">
        <f t="shared" si="9"/>
        <v>28.2400403429148</v>
      </c>
      <c r="Q29" s="20">
        <v>100</v>
      </c>
      <c r="R29" s="14">
        <f t="shared" si="10"/>
        <v>100.857286938981</v>
      </c>
      <c r="S29" s="14">
        <f t="shared" si="11"/>
        <v>16.9050715214564</v>
      </c>
      <c r="T29" s="21">
        <v>26</v>
      </c>
      <c r="U29" s="22">
        <f t="shared" si="12"/>
        <v>112.70047680971</v>
      </c>
    </row>
    <row r="30" spans="1:21">
      <c r="A30" s="13">
        <v>28</v>
      </c>
      <c r="B30" s="14" t="s">
        <v>49</v>
      </c>
      <c r="C30" s="15">
        <f t="shared" si="0"/>
        <v>130.172574133797</v>
      </c>
      <c r="D30" s="14">
        <f t="shared" si="1"/>
        <v>51.9920435252852</v>
      </c>
      <c r="E30" s="16">
        <v>3883495.14</v>
      </c>
      <c r="F30" s="16">
        <f t="shared" si="2"/>
        <v>148.548695786529</v>
      </c>
      <c r="G30" s="14">
        <f t="shared" si="3"/>
        <v>19.629225736096</v>
      </c>
      <c r="H30" s="17">
        <v>12</v>
      </c>
      <c r="I30" s="14">
        <f t="shared" si="4"/>
        <v>130.861504907306</v>
      </c>
      <c r="J30" s="14">
        <f t="shared" si="5"/>
        <v>2.04261796042618</v>
      </c>
      <c r="K30" s="17">
        <v>13.42</v>
      </c>
      <c r="L30" s="14">
        <f t="shared" si="6"/>
        <v>102.130898021309</v>
      </c>
      <c r="M30" s="14">
        <f t="shared" si="7"/>
        <v>5.18672199170124</v>
      </c>
      <c r="N30" s="17">
        <v>25</v>
      </c>
      <c r="O30" s="14">
        <f t="shared" si="8"/>
        <v>103.734439834025</v>
      </c>
      <c r="P30" s="14">
        <f t="shared" si="9"/>
        <v>28.2400403429148</v>
      </c>
      <c r="Q30" s="20">
        <v>100</v>
      </c>
      <c r="R30" s="14">
        <f t="shared" si="10"/>
        <v>100.857286938981</v>
      </c>
      <c r="S30" s="14">
        <f t="shared" si="11"/>
        <v>23.0819245773732</v>
      </c>
      <c r="T30" s="21">
        <v>35.5</v>
      </c>
      <c r="U30" s="22">
        <f t="shared" si="12"/>
        <v>153.879497182488</v>
      </c>
    </row>
    <row r="31" spans="1:21">
      <c r="A31" s="13">
        <v>29</v>
      </c>
      <c r="B31" s="14" t="s">
        <v>50</v>
      </c>
      <c r="C31" s="15">
        <f t="shared" si="0"/>
        <v>129.371172921314</v>
      </c>
      <c r="D31" s="14">
        <f t="shared" si="1"/>
        <v>40.1396331373168</v>
      </c>
      <c r="E31" s="16">
        <v>2998190.87</v>
      </c>
      <c r="F31" s="16">
        <f t="shared" si="2"/>
        <v>114.684666106619</v>
      </c>
      <c r="G31" s="14">
        <f t="shared" si="3"/>
        <v>22.9007633587786</v>
      </c>
      <c r="H31" s="17">
        <v>14</v>
      </c>
      <c r="I31" s="14">
        <f t="shared" si="4"/>
        <v>152.671755725191</v>
      </c>
      <c r="J31" s="14">
        <f t="shared" si="5"/>
        <v>2.10958904109589</v>
      </c>
      <c r="K31" s="17">
        <v>13.86</v>
      </c>
      <c r="L31" s="14">
        <f t="shared" si="6"/>
        <v>105.479452054795</v>
      </c>
      <c r="M31" s="14">
        <f t="shared" si="7"/>
        <v>4.77178423236515</v>
      </c>
      <c r="N31" s="17">
        <v>23</v>
      </c>
      <c r="O31" s="14">
        <f t="shared" si="8"/>
        <v>95.4356846473029</v>
      </c>
      <c r="P31" s="14">
        <f t="shared" si="9"/>
        <v>28.2400403429148</v>
      </c>
      <c r="Q31" s="20">
        <v>100</v>
      </c>
      <c r="R31" s="14">
        <f t="shared" si="10"/>
        <v>100.857286938981</v>
      </c>
      <c r="S31" s="14">
        <f t="shared" si="11"/>
        <v>31.2093628088427</v>
      </c>
      <c r="T31" s="21">
        <v>48</v>
      </c>
      <c r="U31" s="22">
        <f t="shared" si="12"/>
        <v>208.062418725618</v>
      </c>
    </row>
    <row r="32" spans="1:21">
      <c r="A32" s="13">
        <v>30</v>
      </c>
      <c r="B32" s="14" t="s">
        <v>51</v>
      </c>
      <c r="C32" s="15">
        <f t="shared" si="0"/>
        <v>128.993658203463</v>
      </c>
      <c r="D32" s="14">
        <f t="shared" si="1"/>
        <v>49.7238625851965</v>
      </c>
      <c r="E32" s="16">
        <v>3714075.57</v>
      </c>
      <c r="F32" s="16">
        <f t="shared" si="2"/>
        <v>142.068178814847</v>
      </c>
      <c r="G32" s="14">
        <f t="shared" si="3"/>
        <v>21.2649945474373</v>
      </c>
      <c r="H32" s="17">
        <v>13</v>
      </c>
      <c r="I32" s="14">
        <f t="shared" si="4"/>
        <v>141.766630316249</v>
      </c>
      <c r="J32" s="14">
        <f t="shared" si="5"/>
        <v>1.69710806697108</v>
      </c>
      <c r="K32" s="17">
        <v>11.15</v>
      </c>
      <c r="L32" s="14">
        <f t="shared" si="6"/>
        <v>84.855403348554</v>
      </c>
      <c r="M32" s="14">
        <f t="shared" si="7"/>
        <v>7.26141078838174</v>
      </c>
      <c r="N32" s="17">
        <v>35</v>
      </c>
      <c r="O32" s="14">
        <f t="shared" si="8"/>
        <v>145.228215767635</v>
      </c>
      <c r="P32" s="14">
        <f t="shared" si="9"/>
        <v>28.2400403429148</v>
      </c>
      <c r="Q32" s="20">
        <v>100</v>
      </c>
      <c r="R32" s="14">
        <f t="shared" si="10"/>
        <v>100.857286938981</v>
      </c>
      <c r="S32" s="14">
        <f t="shared" si="11"/>
        <v>20.8062418725618</v>
      </c>
      <c r="T32" s="21">
        <v>32</v>
      </c>
      <c r="U32" s="22">
        <f t="shared" si="12"/>
        <v>138.708279150412</v>
      </c>
    </row>
    <row r="33" spans="1:21">
      <c r="A33" s="13">
        <v>31</v>
      </c>
      <c r="B33" s="14" t="s">
        <v>52</v>
      </c>
      <c r="C33" s="15">
        <f t="shared" si="0"/>
        <v>121.16968730709</v>
      </c>
      <c r="D33" s="14">
        <f t="shared" si="1"/>
        <v>54.8922648231463</v>
      </c>
      <c r="E33" s="16">
        <v>4100124.35</v>
      </c>
      <c r="F33" s="16">
        <f t="shared" si="2"/>
        <v>156.835042351847</v>
      </c>
      <c r="G33" s="14">
        <f t="shared" si="3"/>
        <v>14.721919302072</v>
      </c>
      <c r="H33" s="17">
        <v>9</v>
      </c>
      <c r="I33" s="14">
        <f t="shared" si="4"/>
        <v>98.1461286804798</v>
      </c>
      <c r="J33" s="14">
        <f t="shared" si="5"/>
        <v>2.31659056316591</v>
      </c>
      <c r="K33" s="17">
        <v>15.22</v>
      </c>
      <c r="L33" s="14">
        <f t="shared" si="6"/>
        <v>115.829528158295</v>
      </c>
      <c r="M33" s="14">
        <f t="shared" si="7"/>
        <v>5.39419087136929</v>
      </c>
      <c r="N33" s="17">
        <v>26</v>
      </c>
      <c r="O33" s="14">
        <f t="shared" si="8"/>
        <v>107.883817427386</v>
      </c>
      <c r="P33" s="14">
        <f t="shared" si="9"/>
        <v>28.2400403429148</v>
      </c>
      <c r="Q33" s="20">
        <v>100</v>
      </c>
      <c r="R33" s="14">
        <f t="shared" si="10"/>
        <v>100.857286938981</v>
      </c>
      <c r="S33" s="14">
        <f t="shared" si="11"/>
        <v>15.6046814044213</v>
      </c>
      <c r="T33" s="21">
        <v>24</v>
      </c>
      <c r="U33" s="22">
        <f t="shared" si="12"/>
        <v>104.031209362809</v>
      </c>
    </row>
    <row r="34" spans="1:21">
      <c r="A34" s="13">
        <v>32</v>
      </c>
      <c r="B34" s="14" t="s">
        <v>53</v>
      </c>
      <c r="C34" s="15">
        <f t="shared" si="0"/>
        <v>119.707314675461</v>
      </c>
      <c r="D34" s="14">
        <f t="shared" si="1"/>
        <v>53.16584245785</v>
      </c>
      <c r="E34" s="16">
        <v>3971170.91</v>
      </c>
      <c r="F34" s="16">
        <f t="shared" si="2"/>
        <v>151.902407022429</v>
      </c>
      <c r="G34" s="14">
        <f t="shared" si="3"/>
        <v>17.9934569247546</v>
      </c>
      <c r="H34" s="17">
        <v>11</v>
      </c>
      <c r="I34" s="14">
        <f t="shared" si="4"/>
        <v>119.956379498364</v>
      </c>
      <c r="J34" s="14">
        <f t="shared" si="5"/>
        <v>1.75799086757991</v>
      </c>
      <c r="K34" s="17">
        <v>11.55</v>
      </c>
      <c r="L34" s="14">
        <f t="shared" si="6"/>
        <v>87.8995433789954</v>
      </c>
      <c r="M34" s="14">
        <f t="shared" si="7"/>
        <v>6.84647302904564</v>
      </c>
      <c r="N34" s="17">
        <v>33</v>
      </c>
      <c r="O34" s="14">
        <f t="shared" si="8"/>
        <v>136.929460580913</v>
      </c>
      <c r="P34" s="14">
        <f t="shared" si="9"/>
        <v>28.2400403429148</v>
      </c>
      <c r="Q34" s="20">
        <v>100</v>
      </c>
      <c r="R34" s="14">
        <f t="shared" si="10"/>
        <v>100.857286938981</v>
      </c>
      <c r="S34" s="14">
        <f t="shared" si="11"/>
        <v>11.703511053316</v>
      </c>
      <c r="T34" s="21">
        <v>18</v>
      </c>
      <c r="U34" s="22">
        <f t="shared" si="12"/>
        <v>78.0234070221066</v>
      </c>
    </row>
    <row r="35" spans="1:21">
      <c r="A35" s="13">
        <v>33</v>
      </c>
      <c r="B35" s="14" t="s">
        <v>54</v>
      </c>
      <c r="C35" s="15">
        <f t="shared" si="0"/>
        <v>117.163136184451</v>
      </c>
      <c r="D35" s="14">
        <f t="shared" si="1"/>
        <v>48.9555263238353</v>
      </c>
      <c r="E35" s="16">
        <v>3656685.44</v>
      </c>
      <c r="F35" s="16">
        <f t="shared" si="2"/>
        <v>139.872932353815</v>
      </c>
      <c r="G35" s="14">
        <f t="shared" si="3"/>
        <v>13.0861504907306</v>
      </c>
      <c r="H35" s="17">
        <v>8</v>
      </c>
      <c r="I35" s="14">
        <f t="shared" si="4"/>
        <v>87.2410032715376</v>
      </c>
      <c r="J35" s="14">
        <f t="shared" si="5"/>
        <v>1.02739726027397</v>
      </c>
      <c r="K35" s="17">
        <v>6.75</v>
      </c>
      <c r="L35" s="14">
        <f t="shared" si="6"/>
        <v>51.3698630136986</v>
      </c>
      <c r="M35" s="14">
        <f t="shared" si="7"/>
        <v>8.29875518672199</v>
      </c>
      <c r="N35" s="17">
        <v>40</v>
      </c>
      <c r="O35" s="14">
        <f t="shared" si="8"/>
        <v>165.97510373444</v>
      </c>
      <c r="P35" s="14">
        <f t="shared" si="9"/>
        <v>28.2400403429148</v>
      </c>
      <c r="Q35" s="20">
        <v>100</v>
      </c>
      <c r="R35" s="14">
        <f t="shared" si="10"/>
        <v>100.857286938981</v>
      </c>
      <c r="S35" s="14">
        <f t="shared" si="11"/>
        <v>17.555266579974</v>
      </c>
      <c r="T35" s="21">
        <v>27</v>
      </c>
      <c r="U35" s="22">
        <f t="shared" si="12"/>
        <v>117.03511053316</v>
      </c>
    </row>
    <row r="36" spans="1:21">
      <c r="A36" s="13">
        <v>34</v>
      </c>
      <c r="B36" s="14" t="s">
        <v>55</v>
      </c>
      <c r="C36" s="15">
        <f t="shared" si="0"/>
        <v>116.942407131893</v>
      </c>
      <c r="D36" s="14">
        <f t="shared" si="1"/>
        <v>39.4719175042708</v>
      </c>
      <c r="E36" s="16">
        <v>2948316.5</v>
      </c>
      <c r="F36" s="16">
        <f t="shared" si="2"/>
        <v>112.776907155059</v>
      </c>
      <c r="G36" s="14">
        <f t="shared" si="3"/>
        <v>17.9934569247546</v>
      </c>
      <c r="H36" s="17">
        <v>11</v>
      </c>
      <c r="I36" s="14">
        <f t="shared" si="4"/>
        <v>119.956379498364</v>
      </c>
      <c r="J36" s="14">
        <f t="shared" si="5"/>
        <v>2.2283105022831</v>
      </c>
      <c r="K36" s="17">
        <v>14.64</v>
      </c>
      <c r="L36" s="14">
        <f t="shared" si="6"/>
        <v>111.415525114155</v>
      </c>
      <c r="M36" s="14">
        <f t="shared" si="7"/>
        <v>5.60165975103734</v>
      </c>
      <c r="N36" s="17">
        <v>27</v>
      </c>
      <c r="O36" s="14">
        <f t="shared" si="8"/>
        <v>112.033195020747</v>
      </c>
      <c r="P36" s="14">
        <f t="shared" si="9"/>
        <v>28.2400403429148</v>
      </c>
      <c r="Q36" s="20">
        <v>100</v>
      </c>
      <c r="R36" s="14">
        <f t="shared" si="10"/>
        <v>100.857286938981</v>
      </c>
      <c r="S36" s="14">
        <f t="shared" si="11"/>
        <v>23.407022106632</v>
      </c>
      <c r="T36" s="21">
        <v>36</v>
      </c>
      <c r="U36" s="22">
        <f t="shared" ref="U36:U67" si="13">100*(T36/23.07)</f>
        <v>156.046814044213</v>
      </c>
    </row>
    <row r="37" spans="1:21">
      <c r="A37" s="13">
        <v>35</v>
      </c>
      <c r="B37" s="14" t="s">
        <v>56</v>
      </c>
      <c r="C37" s="15">
        <f t="shared" si="0"/>
        <v>115.029667062122</v>
      </c>
      <c r="D37" s="14">
        <f t="shared" si="1"/>
        <v>41.7797793946402</v>
      </c>
      <c r="E37" s="16">
        <v>3120700</v>
      </c>
      <c r="F37" s="16">
        <f t="shared" si="2"/>
        <v>119.370798270401</v>
      </c>
      <c r="G37" s="14">
        <f t="shared" si="3"/>
        <v>14.721919302072</v>
      </c>
      <c r="H37" s="17">
        <v>9</v>
      </c>
      <c r="I37" s="14">
        <f t="shared" si="4"/>
        <v>98.1461286804798</v>
      </c>
      <c r="J37" s="14">
        <f t="shared" si="5"/>
        <v>2.31659056316591</v>
      </c>
      <c r="K37" s="17">
        <v>15.22</v>
      </c>
      <c r="L37" s="14">
        <f t="shared" si="6"/>
        <v>115.829528158295</v>
      </c>
      <c r="M37" s="14">
        <f t="shared" si="7"/>
        <v>4.5643153526971</v>
      </c>
      <c r="N37" s="17">
        <v>22</v>
      </c>
      <c r="O37" s="14">
        <f t="shared" si="8"/>
        <v>91.2863070539419</v>
      </c>
      <c r="P37" s="14">
        <f t="shared" si="9"/>
        <v>28.2400403429148</v>
      </c>
      <c r="Q37" s="20">
        <v>100</v>
      </c>
      <c r="R37" s="14">
        <f t="shared" si="10"/>
        <v>100.857286938981</v>
      </c>
      <c r="S37" s="14">
        <f t="shared" si="11"/>
        <v>23.407022106632</v>
      </c>
      <c r="T37" s="21">
        <v>36</v>
      </c>
      <c r="U37" s="22">
        <f t="shared" si="13"/>
        <v>156.046814044213</v>
      </c>
    </row>
    <row r="38" spans="1:21">
      <c r="A38" s="13">
        <v>36</v>
      </c>
      <c r="B38" s="14" t="s">
        <v>57</v>
      </c>
      <c r="C38" s="15">
        <f t="shared" si="0"/>
        <v>113.642721540745</v>
      </c>
      <c r="D38" s="14">
        <f t="shared" si="1"/>
        <v>35.7051818145552</v>
      </c>
      <c r="E38" s="16">
        <v>2666963.84</v>
      </c>
      <c r="F38" s="16">
        <f t="shared" si="2"/>
        <v>102.014805184444</v>
      </c>
      <c r="G38" s="14">
        <f t="shared" si="3"/>
        <v>19.629225736096</v>
      </c>
      <c r="H38" s="17">
        <v>12</v>
      </c>
      <c r="I38" s="14">
        <f t="shared" si="4"/>
        <v>130.861504907306</v>
      </c>
      <c r="J38" s="14">
        <f t="shared" si="5"/>
        <v>2.34703196347032</v>
      </c>
      <c r="K38" s="17">
        <v>15.42</v>
      </c>
      <c r="L38" s="14">
        <f t="shared" si="6"/>
        <v>117.351598173516</v>
      </c>
      <c r="M38" s="14">
        <f t="shared" si="7"/>
        <v>10.1659751037344</v>
      </c>
      <c r="N38" s="17">
        <v>49</v>
      </c>
      <c r="O38" s="14">
        <f t="shared" si="8"/>
        <v>203.319502074689</v>
      </c>
      <c r="P38" s="14">
        <f t="shared" si="9"/>
        <v>28.2400403429148</v>
      </c>
      <c r="Q38" s="20">
        <v>100</v>
      </c>
      <c r="R38" s="14">
        <f t="shared" si="10"/>
        <v>100.857286938981</v>
      </c>
      <c r="S38" s="14">
        <f t="shared" si="11"/>
        <v>17.555266579974</v>
      </c>
      <c r="T38" s="21">
        <v>27</v>
      </c>
      <c r="U38" s="22">
        <f t="shared" si="13"/>
        <v>117.03511053316</v>
      </c>
    </row>
    <row r="39" spans="1:21">
      <c r="A39" s="13">
        <v>37</v>
      </c>
      <c r="B39" s="14" t="s">
        <v>58</v>
      </c>
      <c r="C39" s="15">
        <f t="shared" si="0"/>
        <v>112.903377245801</v>
      </c>
      <c r="D39" s="14">
        <f t="shared" si="1"/>
        <v>37.2539736462464</v>
      </c>
      <c r="E39" s="16">
        <v>2782649.34</v>
      </c>
      <c r="F39" s="16">
        <f t="shared" si="2"/>
        <v>106.439924703561</v>
      </c>
      <c r="G39" s="14">
        <f t="shared" si="3"/>
        <v>19.629225736096</v>
      </c>
      <c r="H39" s="17">
        <v>12</v>
      </c>
      <c r="I39" s="14">
        <f t="shared" si="4"/>
        <v>130.861504907306</v>
      </c>
      <c r="J39" s="14">
        <f t="shared" si="5"/>
        <v>2.09284627092846</v>
      </c>
      <c r="K39" s="17">
        <v>13.75</v>
      </c>
      <c r="L39" s="14">
        <f t="shared" si="6"/>
        <v>104.642313546423</v>
      </c>
      <c r="M39" s="14">
        <f t="shared" si="7"/>
        <v>12.0331950207469</v>
      </c>
      <c r="N39" s="17">
        <v>58</v>
      </c>
      <c r="O39" s="14">
        <f t="shared" si="8"/>
        <v>240.663900414938</v>
      </c>
      <c r="P39" s="14">
        <f t="shared" si="9"/>
        <v>28.2400403429148</v>
      </c>
      <c r="Q39" s="20">
        <v>100</v>
      </c>
      <c r="R39" s="14">
        <f t="shared" si="10"/>
        <v>100.857286938981</v>
      </c>
      <c r="S39" s="14">
        <f t="shared" si="11"/>
        <v>13.6540962288687</v>
      </c>
      <c r="T39" s="21">
        <v>21</v>
      </c>
      <c r="U39" s="22">
        <f t="shared" si="13"/>
        <v>91.0273081924577</v>
      </c>
    </row>
    <row r="40" spans="1:21">
      <c r="A40" s="13">
        <v>38</v>
      </c>
      <c r="B40" s="14" t="s">
        <v>59</v>
      </c>
      <c r="C40" s="15">
        <f t="shared" si="0"/>
        <v>112.754505220542</v>
      </c>
      <c r="D40" s="14">
        <f t="shared" si="1"/>
        <v>40.4674024483204</v>
      </c>
      <c r="E40" s="16">
        <v>3022673.28</v>
      </c>
      <c r="F40" s="16">
        <f t="shared" si="2"/>
        <v>115.621149852344</v>
      </c>
      <c r="G40" s="14">
        <f t="shared" si="3"/>
        <v>24.53653217012</v>
      </c>
      <c r="H40" s="17">
        <v>15</v>
      </c>
      <c r="I40" s="14">
        <f t="shared" si="4"/>
        <v>163.576881134133</v>
      </c>
      <c r="J40" s="14">
        <f t="shared" si="5"/>
        <v>1.58295281582953</v>
      </c>
      <c r="K40" s="17">
        <v>10.4</v>
      </c>
      <c r="L40" s="14">
        <f t="shared" si="6"/>
        <v>79.1476407914764</v>
      </c>
      <c r="M40" s="14">
        <f t="shared" si="7"/>
        <v>6.22406639004149</v>
      </c>
      <c r="N40" s="17">
        <v>30</v>
      </c>
      <c r="O40" s="14">
        <f t="shared" si="8"/>
        <v>124.48132780083</v>
      </c>
      <c r="P40" s="14">
        <f t="shared" si="9"/>
        <v>28.2400403429148</v>
      </c>
      <c r="Q40" s="20">
        <v>100</v>
      </c>
      <c r="R40" s="14">
        <f t="shared" si="10"/>
        <v>100.857286938981</v>
      </c>
      <c r="S40" s="14">
        <f t="shared" si="11"/>
        <v>11.703511053316</v>
      </c>
      <c r="T40" s="21">
        <v>18</v>
      </c>
      <c r="U40" s="22">
        <f t="shared" si="13"/>
        <v>78.0234070221066</v>
      </c>
    </row>
    <row r="41" spans="1:21">
      <c r="A41" s="13">
        <v>39</v>
      </c>
      <c r="B41" s="14" t="s">
        <v>60</v>
      </c>
      <c r="C41" s="15">
        <f t="shared" si="0"/>
        <v>110.72162453966</v>
      </c>
      <c r="D41" s="14">
        <f t="shared" si="1"/>
        <v>51.7763443523656</v>
      </c>
      <c r="E41" s="16">
        <v>3867383.7</v>
      </c>
      <c r="F41" s="16">
        <f t="shared" si="2"/>
        <v>147.93241243533</v>
      </c>
      <c r="G41" s="14">
        <f t="shared" si="3"/>
        <v>14.721919302072</v>
      </c>
      <c r="H41" s="17">
        <v>9</v>
      </c>
      <c r="I41" s="14">
        <f t="shared" si="4"/>
        <v>98.1461286804798</v>
      </c>
      <c r="J41" s="14">
        <f t="shared" si="5"/>
        <v>1.25114155251142</v>
      </c>
      <c r="K41" s="17">
        <v>8.22</v>
      </c>
      <c r="L41" s="14">
        <f t="shared" si="6"/>
        <v>62.5570776255708</v>
      </c>
      <c r="M41" s="14">
        <f t="shared" si="7"/>
        <v>4.9792531120332</v>
      </c>
      <c r="N41" s="17">
        <v>24</v>
      </c>
      <c r="O41" s="14">
        <f t="shared" si="8"/>
        <v>99.5850622406639</v>
      </c>
      <c r="P41" s="14">
        <f t="shared" si="9"/>
        <v>28.2400403429148</v>
      </c>
      <c r="Q41" s="20">
        <v>100</v>
      </c>
      <c r="R41" s="14">
        <f t="shared" si="10"/>
        <v>100.857286938981</v>
      </c>
      <c r="S41" s="14">
        <f t="shared" si="11"/>
        <v>9.75292587776333</v>
      </c>
      <c r="T41" s="21">
        <v>15</v>
      </c>
      <c r="U41" s="22">
        <f t="shared" si="13"/>
        <v>65.0195058517555</v>
      </c>
    </row>
    <row r="42" spans="1:21">
      <c r="A42" s="13">
        <v>40</v>
      </c>
      <c r="B42" s="14" t="s">
        <v>61</v>
      </c>
      <c r="C42" s="15">
        <f t="shared" si="0"/>
        <v>110.43914996285</v>
      </c>
      <c r="D42" s="14">
        <f t="shared" si="1"/>
        <v>39.7758510407891</v>
      </c>
      <c r="E42" s="16">
        <v>2971018.52</v>
      </c>
      <c r="F42" s="16">
        <f t="shared" si="2"/>
        <v>113.645288687969</v>
      </c>
      <c r="G42" s="14">
        <f t="shared" si="3"/>
        <v>17.9934569247546</v>
      </c>
      <c r="H42" s="17">
        <v>11</v>
      </c>
      <c r="I42" s="14">
        <f t="shared" si="4"/>
        <v>119.956379498364</v>
      </c>
      <c r="J42" s="14">
        <f t="shared" si="5"/>
        <v>1.1765601217656</v>
      </c>
      <c r="K42" s="17">
        <v>7.73</v>
      </c>
      <c r="L42" s="14">
        <f t="shared" si="6"/>
        <v>58.8280060882801</v>
      </c>
      <c r="M42" s="14">
        <f t="shared" si="7"/>
        <v>8.29875518672199</v>
      </c>
      <c r="N42" s="17">
        <v>40</v>
      </c>
      <c r="O42" s="14">
        <f t="shared" si="8"/>
        <v>165.97510373444</v>
      </c>
      <c r="P42" s="14">
        <f t="shared" si="9"/>
        <v>28.2400403429148</v>
      </c>
      <c r="Q42" s="20">
        <v>100</v>
      </c>
      <c r="R42" s="14">
        <f t="shared" si="10"/>
        <v>100.857286938981</v>
      </c>
      <c r="S42" s="14">
        <f t="shared" si="11"/>
        <v>14.9544863459038</v>
      </c>
      <c r="T42" s="21">
        <v>23</v>
      </c>
      <c r="U42" s="22">
        <f t="shared" si="13"/>
        <v>99.6965756393585</v>
      </c>
    </row>
    <row r="43" spans="1:21">
      <c r="A43" s="13">
        <v>41</v>
      </c>
      <c r="B43" s="14" t="s">
        <v>62</v>
      </c>
      <c r="C43" s="15">
        <f t="shared" si="0"/>
        <v>107.729499640386</v>
      </c>
      <c r="D43" s="14">
        <f t="shared" si="1"/>
        <v>39.4089452674811</v>
      </c>
      <c r="E43" s="16">
        <v>2943612.85</v>
      </c>
      <c r="F43" s="16">
        <f t="shared" si="2"/>
        <v>112.596986478517</v>
      </c>
      <c r="G43" s="14">
        <f t="shared" si="3"/>
        <v>19.629225736096</v>
      </c>
      <c r="H43" s="17">
        <v>12</v>
      </c>
      <c r="I43" s="14">
        <f t="shared" si="4"/>
        <v>130.861504907306</v>
      </c>
      <c r="J43" s="14">
        <f t="shared" si="5"/>
        <v>2.23287671232877</v>
      </c>
      <c r="K43" s="17">
        <v>14.67</v>
      </c>
      <c r="L43" s="14">
        <f t="shared" si="6"/>
        <v>111.643835616438</v>
      </c>
      <c r="M43" s="14">
        <f t="shared" si="7"/>
        <v>4.5643153526971</v>
      </c>
      <c r="N43" s="17">
        <v>22</v>
      </c>
      <c r="O43" s="14">
        <f t="shared" si="8"/>
        <v>91.2863070539419</v>
      </c>
      <c r="P43" s="14">
        <f t="shared" si="9"/>
        <v>28.2400403429148</v>
      </c>
      <c r="Q43" s="20">
        <v>100</v>
      </c>
      <c r="R43" s="14">
        <f t="shared" si="10"/>
        <v>100.857286938981</v>
      </c>
      <c r="S43" s="14">
        <f t="shared" si="11"/>
        <v>13.6540962288687</v>
      </c>
      <c r="T43" s="21">
        <v>21</v>
      </c>
      <c r="U43" s="22">
        <f t="shared" si="13"/>
        <v>91.0273081924577</v>
      </c>
    </row>
    <row r="44" spans="1:21">
      <c r="A44" s="13">
        <v>42</v>
      </c>
      <c r="B44" s="14" t="s">
        <v>63</v>
      </c>
      <c r="C44" s="15">
        <f t="shared" si="0"/>
        <v>107.646424390911</v>
      </c>
      <c r="D44" s="14">
        <f t="shared" si="1"/>
        <v>37.238586338383</v>
      </c>
      <c r="E44" s="16">
        <v>2781500</v>
      </c>
      <c r="F44" s="16">
        <f t="shared" si="2"/>
        <v>106.395960966809</v>
      </c>
      <c r="G44" s="14">
        <f t="shared" si="3"/>
        <v>14.721919302072</v>
      </c>
      <c r="H44" s="17">
        <v>9</v>
      </c>
      <c r="I44" s="14">
        <f t="shared" si="4"/>
        <v>98.1461286804798</v>
      </c>
      <c r="J44" s="14">
        <f t="shared" si="5"/>
        <v>2.13089802130898</v>
      </c>
      <c r="K44" s="17">
        <v>14</v>
      </c>
      <c r="L44" s="14">
        <f t="shared" si="6"/>
        <v>106.544901065449</v>
      </c>
      <c r="M44" s="14">
        <f t="shared" si="7"/>
        <v>5.80912863070539</v>
      </c>
      <c r="N44" s="17">
        <v>28</v>
      </c>
      <c r="O44" s="14">
        <f t="shared" si="8"/>
        <v>116.182572614108</v>
      </c>
      <c r="P44" s="14">
        <f t="shared" si="9"/>
        <v>28.2400403429148</v>
      </c>
      <c r="Q44" s="20">
        <v>100</v>
      </c>
      <c r="R44" s="14">
        <f t="shared" si="10"/>
        <v>100.857286938981</v>
      </c>
      <c r="S44" s="14">
        <f t="shared" si="11"/>
        <v>19.5058517555267</v>
      </c>
      <c r="T44" s="21">
        <v>30</v>
      </c>
      <c r="U44" s="22">
        <f t="shared" si="13"/>
        <v>130.039011703511</v>
      </c>
    </row>
    <row r="45" spans="1:21">
      <c r="A45" s="13">
        <v>43</v>
      </c>
      <c r="B45" s="14" t="s">
        <v>64</v>
      </c>
      <c r="C45" s="15">
        <f t="shared" si="0"/>
        <v>107.441359117738</v>
      </c>
      <c r="D45" s="14">
        <f t="shared" si="1"/>
        <v>36.4390787763001</v>
      </c>
      <c r="E45" s="16">
        <v>2721781.56</v>
      </c>
      <c r="F45" s="16">
        <f t="shared" si="2"/>
        <v>104.111653646572</v>
      </c>
      <c r="G45" s="14">
        <f t="shared" si="3"/>
        <v>13.0861504907306</v>
      </c>
      <c r="H45" s="17">
        <v>8</v>
      </c>
      <c r="I45" s="14">
        <f t="shared" si="4"/>
        <v>87.2410032715376</v>
      </c>
      <c r="J45" s="14">
        <f t="shared" si="5"/>
        <v>1.63622526636225</v>
      </c>
      <c r="K45" s="17">
        <v>10.75</v>
      </c>
      <c r="L45" s="14">
        <f t="shared" si="6"/>
        <v>81.8112633181126</v>
      </c>
      <c r="M45" s="14">
        <f t="shared" si="7"/>
        <v>7.88381742738589</v>
      </c>
      <c r="N45" s="17">
        <v>38</v>
      </c>
      <c r="O45" s="14">
        <f t="shared" si="8"/>
        <v>157.676348547718</v>
      </c>
      <c r="P45" s="14">
        <f t="shared" si="9"/>
        <v>28.2400403429148</v>
      </c>
      <c r="Q45" s="20">
        <v>100</v>
      </c>
      <c r="R45" s="14">
        <f t="shared" si="10"/>
        <v>100.857286938981</v>
      </c>
      <c r="S45" s="14">
        <f t="shared" si="11"/>
        <v>20.1560468140442</v>
      </c>
      <c r="T45" s="21">
        <v>31</v>
      </c>
      <c r="U45" s="22">
        <f t="shared" si="13"/>
        <v>134.373645426961</v>
      </c>
    </row>
    <row r="46" spans="1:21">
      <c r="A46" s="13">
        <v>44</v>
      </c>
      <c r="B46" s="14" t="s">
        <v>65</v>
      </c>
      <c r="C46" s="15">
        <f t="shared" si="0"/>
        <v>106.91981774417</v>
      </c>
      <c r="D46" s="14">
        <f t="shared" si="1"/>
        <v>38.7186912863031</v>
      </c>
      <c r="E46" s="16">
        <v>2892055</v>
      </c>
      <c r="F46" s="16">
        <f t="shared" si="2"/>
        <v>110.62483224658</v>
      </c>
      <c r="G46" s="14">
        <f t="shared" si="3"/>
        <v>14.721919302072</v>
      </c>
      <c r="H46" s="17">
        <v>9</v>
      </c>
      <c r="I46" s="14">
        <f t="shared" si="4"/>
        <v>98.1461286804798</v>
      </c>
      <c r="J46" s="14">
        <f t="shared" si="5"/>
        <v>2.0806697108067</v>
      </c>
      <c r="K46" s="17">
        <v>13.67</v>
      </c>
      <c r="L46" s="14">
        <f t="shared" si="6"/>
        <v>104.033485540335</v>
      </c>
      <c r="M46" s="14">
        <f t="shared" si="7"/>
        <v>4.9792531120332</v>
      </c>
      <c r="N46" s="17">
        <v>24</v>
      </c>
      <c r="O46" s="14">
        <f t="shared" si="8"/>
        <v>99.5850622406639</v>
      </c>
      <c r="P46" s="14">
        <f t="shared" si="9"/>
        <v>26.2632375189107</v>
      </c>
      <c r="Q46" s="20">
        <v>93</v>
      </c>
      <c r="R46" s="14">
        <f t="shared" si="10"/>
        <v>93.7972768532526</v>
      </c>
      <c r="S46" s="14">
        <f t="shared" si="11"/>
        <v>20.1560468140442</v>
      </c>
      <c r="T46" s="21">
        <v>31</v>
      </c>
      <c r="U46" s="22">
        <f t="shared" si="13"/>
        <v>134.373645426961</v>
      </c>
    </row>
    <row r="47" spans="1:21">
      <c r="A47" s="13">
        <v>45</v>
      </c>
      <c r="B47" s="14" t="s">
        <v>66</v>
      </c>
      <c r="C47" s="15">
        <f t="shared" si="0"/>
        <v>106.50216623173</v>
      </c>
      <c r="D47" s="14">
        <f t="shared" si="1"/>
        <v>35.0351279758274</v>
      </c>
      <c r="E47" s="16">
        <v>2616914.82</v>
      </c>
      <c r="F47" s="16">
        <f t="shared" si="2"/>
        <v>100.100365645221</v>
      </c>
      <c r="G47" s="14">
        <f t="shared" si="3"/>
        <v>17.9934569247546</v>
      </c>
      <c r="H47" s="17">
        <v>11</v>
      </c>
      <c r="I47" s="14">
        <f t="shared" si="4"/>
        <v>119.956379498364</v>
      </c>
      <c r="J47" s="14">
        <f t="shared" si="5"/>
        <v>2.67123287671233</v>
      </c>
      <c r="K47" s="17">
        <v>17.55</v>
      </c>
      <c r="L47" s="14">
        <f t="shared" si="6"/>
        <v>133.561643835616</v>
      </c>
      <c r="M47" s="14">
        <f t="shared" si="7"/>
        <v>4.35684647302905</v>
      </c>
      <c r="N47" s="17">
        <v>21</v>
      </c>
      <c r="O47" s="14">
        <f t="shared" si="8"/>
        <v>87.1369294605809</v>
      </c>
      <c r="P47" s="14">
        <f t="shared" si="9"/>
        <v>28.2400403429148</v>
      </c>
      <c r="Q47" s="20">
        <v>100</v>
      </c>
      <c r="R47" s="14">
        <f t="shared" si="10"/>
        <v>100.857286938981</v>
      </c>
      <c r="S47" s="14">
        <f t="shared" si="11"/>
        <v>18.2054616384915</v>
      </c>
      <c r="T47" s="21">
        <v>28</v>
      </c>
      <c r="U47" s="22">
        <f t="shared" si="13"/>
        <v>121.36974425661</v>
      </c>
    </row>
    <row r="48" spans="1:21">
      <c r="A48" s="13">
        <v>46</v>
      </c>
      <c r="B48" s="14" t="s">
        <v>67</v>
      </c>
      <c r="C48" s="15">
        <f t="shared" si="0"/>
        <v>104.394433067234</v>
      </c>
      <c r="D48" s="14">
        <f t="shared" si="1"/>
        <v>36.0694802843618</v>
      </c>
      <c r="E48" s="16">
        <v>2694174.76</v>
      </c>
      <c r="F48" s="16">
        <f t="shared" si="2"/>
        <v>103.055657955319</v>
      </c>
      <c r="G48" s="14">
        <f t="shared" si="3"/>
        <v>14.721919302072</v>
      </c>
      <c r="H48" s="17">
        <v>9</v>
      </c>
      <c r="I48" s="14">
        <f t="shared" si="4"/>
        <v>98.1461286804798</v>
      </c>
      <c r="J48" s="14">
        <f t="shared" si="5"/>
        <v>2.62100456621005</v>
      </c>
      <c r="K48" s="17">
        <v>17.22</v>
      </c>
      <c r="L48" s="14">
        <f t="shared" si="6"/>
        <v>131.050228310502</v>
      </c>
      <c r="M48" s="14">
        <f t="shared" si="7"/>
        <v>5.18672199170124</v>
      </c>
      <c r="N48" s="17">
        <v>25</v>
      </c>
      <c r="O48" s="14">
        <f t="shared" si="8"/>
        <v>103.734439834025</v>
      </c>
      <c r="P48" s="14">
        <f t="shared" si="9"/>
        <v>28.2400403429148</v>
      </c>
      <c r="Q48" s="20">
        <v>100</v>
      </c>
      <c r="R48" s="14">
        <f t="shared" si="10"/>
        <v>100.857286938981</v>
      </c>
      <c r="S48" s="14">
        <f t="shared" si="11"/>
        <v>17.555266579974</v>
      </c>
      <c r="T48" s="21">
        <v>27</v>
      </c>
      <c r="U48" s="22">
        <f t="shared" si="13"/>
        <v>117.03511053316</v>
      </c>
    </row>
    <row r="49" spans="1:21">
      <c r="A49" s="13">
        <v>47</v>
      </c>
      <c r="B49" s="14" t="s">
        <v>68</v>
      </c>
      <c r="C49" s="15">
        <f t="shared" si="0"/>
        <v>104.167108642042</v>
      </c>
      <c r="D49" s="14">
        <f t="shared" si="1"/>
        <v>48.3027161662881</v>
      </c>
      <c r="E49" s="16">
        <v>3607924.42</v>
      </c>
      <c r="F49" s="16">
        <f t="shared" si="2"/>
        <v>138.007760475109</v>
      </c>
      <c r="G49" s="14">
        <f t="shared" si="3"/>
        <v>11.4503816793893</v>
      </c>
      <c r="H49" s="17">
        <v>7</v>
      </c>
      <c r="I49" s="14">
        <f t="shared" si="4"/>
        <v>76.3358778625954</v>
      </c>
      <c r="J49" s="14">
        <f t="shared" si="5"/>
        <v>1.41400304414003</v>
      </c>
      <c r="K49" s="17">
        <v>9.29</v>
      </c>
      <c r="L49" s="14">
        <f t="shared" si="6"/>
        <v>70.7001522070015</v>
      </c>
      <c r="M49" s="14">
        <f t="shared" si="7"/>
        <v>4.35684647302905</v>
      </c>
      <c r="N49" s="17">
        <v>21</v>
      </c>
      <c r="O49" s="14">
        <f t="shared" si="8"/>
        <v>87.1369294605809</v>
      </c>
      <c r="P49" s="14">
        <f t="shared" si="9"/>
        <v>28.2400403429148</v>
      </c>
      <c r="Q49" s="20">
        <v>100</v>
      </c>
      <c r="R49" s="14">
        <f t="shared" si="10"/>
        <v>100.857286938981</v>
      </c>
      <c r="S49" s="14">
        <f t="shared" si="11"/>
        <v>10.4031209362809</v>
      </c>
      <c r="T49" s="21">
        <v>16</v>
      </c>
      <c r="U49" s="22">
        <f t="shared" si="13"/>
        <v>69.3541395752059</v>
      </c>
    </row>
    <row r="50" spans="1:21">
      <c r="A50" s="13">
        <v>48</v>
      </c>
      <c r="B50" s="14" t="s">
        <v>69</v>
      </c>
      <c r="C50" s="15">
        <f t="shared" si="0"/>
        <v>104.04475404078</v>
      </c>
      <c r="D50" s="14">
        <f t="shared" si="1"/>
        <v>26.4590763207968</v>
      </c>
      <c r="E50" s="16">
        <v>1976334.98</v>
      </c>
      <c r="F50" s="16">
        <f t="shared" si="2"/>
        <v>75.5973609165624</v>
      </c>
      <c r="G50" s="14">
        <f t="shared" si="3"/>
        <v>8.17884405670665</v>
      </c>
      <c r="H50" s="17">
        <v>5</v>
      </c>
      <c r="I50" s="14">
        <f t="shared" si="4"/>
        <v>54.525627044711</v>
      </c>
      <c r="J50" s="14">
        <f t="shared" si="5"/>
        <v>2.55707762557078</v>
      </c>
      <c r="K50" s="17">
        <v>16.8</v>
      </c>
      <c r="L50" s="14">
        <f t="shared" si="6"/>
        <v>127.853881278539</v>
      </c>
      <c r="M50" s="14">
        <f t="shared" si="7"/>
        <v>4.149377593361</v>
      </c>
      <c r="N50" s="17">
        <v>20</v>
      </c>
      <c r="O50" s="14">
        <f t="shared" si="8"/>
        <v>82.9875518672199</v>
      </c>
      <c r="P50" s="14">
        <f t="shared" si="9"/>
        <v>28.2400403429148</v>
      </c>
      <c r="Q50" s="20">
        <v>100</v>
      </c>
      <c r="R50" s="14">
        <f t="shared" si="10"/>
        <v>100.857286938981</v>
      </c>
      <c r="S50" s="14">
        <f t="shared" si="11"/>
        <v>34.4603381014304</v>
      </c>
      <c r="T50" s="21">
        <v>53</v>
      </c>
      <c r="U50" s="22">
        <f t="shared" si="13"/>
        <v>229.73558734287</v>
      </c>
    </row>
    <row r="51" spans="1:21">
      <c r="A51" s="13">
        <v>49</v>
      </c>
      <c r="B51" s="14" t="s">
        <v>70</v>
      </c>
      <c r="C51" s="15">
        <f t="shared" si="0"/>
        <v>103.533754675629</v>
      </c>
      <c r="D51" s="14">
        <f t="shared" si="1"/>
        <v>32.1719374833016</v>
      </c>
      <c r="E51" s="16">
        <v>2403051.59</v>
      </c>
      <c r="F51" s="16">
        <f t="shared" si="2"/>
        <v>91.9198213808618</v>
      </c>
      <c r="G51" s="14">
        <f t="shared" si="3"/>
        <v>14.721919302072</v>
      </c>
      <c r="H51" s="17">
        <v>9</v>
      </c>
      <c r="I51" s="14">
        <f t="shared" si="4"/>
        <v>98.1461286804798</v>
      </c>
      <c r="J51" s="14">
        <f t="shared" si="5"/>
        <v>2.13089802130898</v>
      </c>
      <c r="K51" s="17">
        <v>14</v>
      </c>
      <c r="L51" s="14">
        <f t="shared" si="6"/>
        <v>106.544901065449</v>
      </c>
      <c r="M51" s="14">
        <f t="shared" si="7"/>
        <v>8.71369294605809</v>
      </c>
      <c r="N51" s="17">
        <v>42</v>
      </c>
      <c r="O51" s="14">
        <f t="shared" si="8"/>
        <v>174.273858921162</v>
      </c>
      <c r="P51" s="14">
        <f t="shared" si="9"/>
        <v>28.2400403429148</v>
      </c>
      <c r="Q51" s="20">
        <v>100</v>
      </c>
      <c r="R51" s="14">
        <f t="shared" si="10"/>
        <v>100.857286938981</v>
      </c>
      <c r="S51" s="14">
        <f t="shared" si="11"/>
        <v>17.555266579974</v>
      </c>
      <c r="T51" s="21">
        <v>27</v>
      </c>
      <c r="U51" s="22">
        <f t="shared" si="13"/>
        <v>117.03511053316</v>
      </c>
    </row>
    <row r="52" spans="1:21">
      <c r="A52" s="13">
        <v>50</v>
      </c>
      <c r="B52" s="14" t="s">
        <v>71</v>
      </c>
      <c r="C52" s="15">
        <f t="shared" si="0"/>
        <v>103.496007709402</v>
      </c>
      <c r="D52" s="14">
        <f t="shared" si="1"/>
        <v>38.888748791417</v>
      </c>
      <c r="E52" s="16">
        <v>2904757.28</v>
      </c>
      <c r="F52" s="16">
        <f t="shared" si="2"/>
        <v>111.11071083262</v>
      </c>
      <c r="G52" s="14">
        <f t="shared" si="3"/>
        <v>16.3576881134133</v>
      </c>
      <c r="H52" s="17">
        <v>10</v>
      </c>
      <c r="I52" s="14">
        <f t="shared" si="4"/>
        <v>109.051254089422</v>
      </c>
      <c r="J52" s="14">
        <f t="shared" si="5"/>
        <v>1.75038051750381</v>
      </c>
      <c r="K52" s="17">
        <v>11.5</v>
      </c>
      <c r="L52" s="14">
        <f t="shared" si="6"/>
        <v>87.5190258751903</v>
      </c>
      <c r="M52" s="14">
        <f t="shared" si="7"/>
        <v>8.50622406639004</v>
      </c>
      <c r="N52" s="17">
        <v>41</v>
      </c>
      <c r="O52" s="14">
        <f t="shared" si="8"/>
        <v>170.124481327801</v>
      </c>
      <c r="P52" s="14">
        <f t="shared" si="9"/>
        <v>28.2400403429148</v>
      </c>
      <c r="Q52" s="20">
        <v>100</v>
      </c>
      <c r="R52" s="14">
        <f t="shared" si="10"/>
        <v>100.857286938981</v>
      </c>
      <c r="S52" s="14">
        <f t="shared" si="11"/>
        <v>9.75292587776333</v>
      </c>
      <c r="T52" s="21">
        <v>15</v>
      </c>
      <c r="U52" s="22">
        <f t="shared" si="13"/>
        <v>65.0195058517555</v>
      </c>
    </row>
    <row r="53" spans="1:21">
      <c r="A53" s="13">
        <v>51</v>
      </c>
      <c r="B53" s="14" t="s">
        <v>72</v>
      </c>
      <c r="C53" s="15">
        <f t="shared" si="0"/>
        <v>100.264647527703</v>
      </c>
      <c r="D53" s="14">
        <f t="shared" si="1"/>
        <v>39.3284065660067</v>
      </c>
      <c r="E53" s="16">
        <v>2937597.09</v>
      </c>
      <c r="F53" s="16">
        <f t="shared" si="2"/>
        <v>112.366875902876</v>
      </c>
      <c r="G53" s="14">
        <f t="shared" si="3"/>
        <v>9.81461286804798</v>
      </c>
      <c r="H53" s="17">
        <v>6</v>
      </c>
      <c r="I53" s="14">
        <f t="shared" si="4"/>
        <v>65.4307524536532</v>
      </c>
      <c r="J53" s="14">
        <f t="shared" si="5"/>
        <v>2.10502283105023</v>
      </c>
      <c r="K53" s="17">
        <v>13.83</v>
      </c>
      <c r="L53" s="14">
        <f t="shared" si="6"/>
        <v>105.251141552511</v>
      </c>
      <c r="M53" s="14">
        <f t="shared" si="7"/>
        <v>10.3734439834025</v>
      </c>
      <c r="N53" s="17">
        <v>50</v>
      </c>
      <c r="O53" s="14">
        <f t="shared" si="8"/>
        <v>207.46887966805</v>
      </c>
      <c r="P53" s="14">
        <f t="shared" si="9"/>
        <v>28.2400403429148</v>
      </c>
      <c r="Q53" s="20">
        <v>100</v>
      </c>
      <c r="R53" s="14">
        <f t="shared" si="10"/>
        <v>100.857286938981</v>
      </c>
      <c r="S53" s="14">
        <f t="shared" si="11"/>
        <v>10.4031209362809</v>
      </c>
      <c r="T53" s="21">
        <v>16</v>
      </c>
      <c r="U53" s="22">
        <f t="shared" si="13"/>
        <v>69.3541395752059</v>
      </c>
    </row>
    <row r="54" spans="1:21">
      <c r="A54" s="13">
        <v>52</v>
      </c>
      <c r="B54" s="14" t="s">
        <v>73</v>
      </c>
      <c r="C54" s="15">
        <f t="shared" si="0"/>
        <v>99.2922887132485</v>
      </c>
      <c r="D54" s="14">
        <f t="shared" si="1"/>
        <v>37.9519432375961</v>
      </c>
      <c r="E54" s="16">
        <v>2834783.5</v>
      </c>
      <c r="F54" s="16">
        <f t="shared" si="2"/>
        <v>108.434123535989</v>
      </c>
      <c r="G54" s="14">
        <f t="shared" si="3"/>
        <v>17.9934569247546</v>
      </c>
      <c r="H54" s="17">
        <v>11</v>
      </c>
      <c r="I54" s="14">
        <f t="shared" si="4"/>
        <v>119.956379498364</v>
      </c>
      <c r="J54" s="14">
        <f t="shared" si="5"/>
        <v>1.61948249619482</v>
      </c>
      <c r="K54" s="17">
        <v>10.64</v>
      </c>
      <c r="L54" s="14">
        <f t="shared" si="6"/>
        <v>80.9741248097412</v>
      </c>
      <c r="M54" s="14">
        <f t="shared" si="7"/>
        <v>3.7344398340249</v>
      </c>
      <c r="N54" s="17">
        <v>18</v>
      </c>
      <c r="O54" s="14">
        <f t="shared" si="8"/>
        <v>74.6887966804979</v>
      </c>
      <c r="P54" s="14">
        <f t="shared" si="9"/>
        <v>28.2400403429148</v>
      </c>
      <c r="Q54" s="20">
        <v>100</v>
      </c>
      <c r="R54" s="14">
        <f t="shared" si="10"/>
        <v>100.857286938981</v>
      </c>
      <c r="S54" s="14">
        <f t="shared" si="11"/>
        <v>9.75292587776333</v>
      </c>
      <c r="T54" s="21">
        <v>15</v>
      </c>
      <c r="U54" s="22">
        <f t="shared" si="13"/>
        <v>65.0195058517555</v>
      </c>
    </row>
    <row r="55" spans="1:21">
      <c r="A55" s="13">
        <v>53</v>
      </c>
      <c r="B55" s="14" t="s">
        <v>74</v>
      </c>
      <c r="C55" s="15">
        <f t="shared" si="0"/>
        <v>98.8715061935482</v>
      </c>
      <c r="D55" s="14">
        <f t="shared" si="1"/>
        <v>37.7714657561626</v>
      </c>
      <c r="E55" s="16">
        <v>2821302.91</v>
      </c>
      <c r="F55" s="16">
        <f t="shared" si="2"/>
        <v>107.918473589036</v>
      </c>
      <c r="G55" s="14">
        <f t="shared" si="3"/>
        <v>13.0861504907306</v>
      </c>
      <c r="H55" s="17">
        <v>8</v>
      </c>
      <c r="I55" s="14">
        <f t="shared" si="4"/>
        <v>87.2410032715376</v>
      </c>
      <c r="J55" s="14">
        <f t="shared" si="5"/>
        <v>2.75951293759513</v>
      </c>
      <c r="K55" s="17">
        <v>18.13</v>
      </c>
      <c r="L55" s="14">
        <f t="shared" si="6"/>
        <v>137.975646879756</v>
      </c>
      <c r="M55" s="14">
        <f t="shared" si="7"/>
        <v>7.26141078838174</v>
      </c>
      <c r="N55" s="17">
        <v>35</v>
      </c>
      <c r="O55" s="14">
        <f t="shared" si="8"/>
        <v>145.228215767635</v>
      </c>
      <c r="P55" s="14">
        <f t="shared" si="9"/>
        <v>28.2400403429148</v>
      </c>
      <c r="Q55" s="20">
        <v>100</v>
      </c>
      <c r="R55" s="14">
        <f t="shared" si="10"/>
        <v>100.857286938981</v>
      </c>
      <c r="S55" s="14">
        <f t="shared" si="11"/>
        <v>9.75292587776333</v>
      </c>
      <c r="T55" s="21">
        <v>15</v>
      </c>
      <c r="U55" s="22">
        <f t="shared" si="13"/>
        <v>65.0195058517555</v>
      </c>
    </row>
    <row r="56" spans="1:21">
      <c r="A56" s="13">
        <v>54</v>
      </c>
      <c r="B56" s="14" t="s">
        <v>75</v>
      </c>
      <c r="C56" s="15">
        <f t="shared" si="0"/>
        <v>98.1740986972084</v>
      </c>
      <c r="D56" s="14">
        <f t="shared" si="1"/>
        <v>34.8710635870804</v>
      </c>
      <c r="E56" s="16">
        <v>2604660.19</v>
      </c>
      <c r="F56" s="16">
        <f t="shared" si="2"/>
        <v>99.631610248801</v>
      </c>
      <c r="G56" s="14">
        <f t="shared" si="3"/>
        <v>14.721919302072</v>
      </c>
      <c r="H56" s="17">
        <v>9</v>
      </c>
      <c r="I56" s="14">
        <f t="shared" si="4"/>
        <v>98.1461286804798</v>
      </c>
      <c r="J56" s="14">
        <f t="shared" si="5"/>
        <v>1.92846270928463</v>
      </c>
      <c r="K56" s="17">
        <v>12.67</v>
      </c>
      <c r="L56" s="14">
        <f t="shared" si="6"/>
        <v>96.4231354642314</v>
      </c>
      <c r="M56" s="14">
        <f t="shared" si="7"/>
        <v>9.33609958506224</v>
      </c>
      <c r="N56" s="17">
        <v>45</v>
      </c>
      <c r="O56" s="14">
        <f t="shared" si="8"/>
        <v>186.721991701245</v>
      </c>
      <c r="P56" s="14">
        <f t="shared" si="9"/>
        <v>26.2632375189107</v>
      </c>
      <c r="Q56" s="20">
        <v>93</v>
      </c>
      <c r="R56" s="14">
        <f t="shared" si="10"/>
        <v>93.7972768532526</v>
      </c>
      <c r="S56" s="14">
        <f t="shared" si="11"/>
        <v>11.0533159947984</v>
      </c>
      <c r="T56" s="21">
        <v>17</v>
      </c>
      <c r="U56" s="22">
        <f t="shared" si="13"/>
        <v>73.6887732986563</v>
      </c>
    </row>
    <row r="57" spans="1:21">
      <c r="A57" s="13">
        <v>55</v>
      </c>
      <c r="B57" s="14" t="s">
        <v>76</v>
      </c>
      <c r="C57" s="15">
        <f t="shared" si="0"/>
        <v>97.4225274100664</v>
      </c>
      <c r="D57" s="14">
        <f t="shared" si="1"/>
        <v>33.4404245752339</v>
      </c>
      <c r="E57" s="16">
        <v>2497800</v>
      </c>
      <c r="F57" s="16">
        <f t="shared" si="2"/>
        <v>95.5440702149539</v>
      </c>
      <c r="G57" s="14">
        <f t="shared" si="3"/>
        <v>17.9934569247546</v>
      </c>
      <c r="H57" s="17">
        <v>11</v>
      </c>
      <c r="I57" s="14">
        <f t="shared" si="4"/>
        <v>119.956379498364</v>
      </c>
      <c r="J57" s="14">
        <f t="shared" si="5"/>
        <v>1.95129375951294</v>
      </c>
      <c r="K57" s="17">
        <v>12.82</v>
      </c>
      <c r="L57" s="14">
        <f t="shared" si="6"/>
        <v>97.5646879756469</v>
      </c>
      <c r="M57" s="14">
        <f t="shared" si="7"/>
        <v>5.39419087136929</v>
      </c>
      <c r="N57" s="17">
        <v>26</v>
      </c>
      <c r="O57" s="14">
        <f t="shared" si="8"/>
        <v>107.883817427386</v>
      </c>
      <c r="P57" s="14">
        <f t="shared" si="9"/>
        <v>28.2400403429148</v>
      </c>
      <c r="Q57" s="20">
        <v>100</v>
      </c>
      <c r="R57" s="14">
        <f t="shared" si="10"/>
        <v>100.857286938981</v>
      </c>
      <c r="S57" s="14">
        <f t="shared" si="11"/>
        <v>10.4031209362809</v>
      </c>
      <c r="T57" s="21">
        <v>16</v>
      </c>
      <c r="U57" s="22">
        <f t="shared" si="13"/>
        <v>69.3541395752059</v>
      </c>
    </row>
    <row r="58" spans="1:21">
      <c r="A58" s="13">
        <v>56</v>
      </c>
      <c r="B58" s="14" t="s">
        <v>77</v>
      </c>
      <c r="C58" s="15">
        <f t="shared" si="0"/>
        <v>97.360444978806</v>
      </c>
      <c r="D58" s="14">
        <f t="shared" si="1"/>
        <v>31.2394329426919</v>
      </c>
      <c r="E58" s="16">
        <v>2333399.07</v>
      </c>
      <c r="F58" s="16">
        <f t="shared" si="2"/>
        <v>89.2555226934055</v>
      </c>
      <c r="G58" s="14">
        <f t="shared" si="3"/>
        <v>19.629225736096</v>
      </c>
      <c r="H58" s="17">
        <v>12</v>
      </c>
      <c r="I58" s="14">
        <f t="shared" si="4"/>
        <v>130.861504907306</v>
      </c>
      <c r="J58" s="14">
        <f t="shared" si="5"/>
        <v>1.30593607305936</v>
      </c>
      <c r="K58" s="17">
        <v>8.58</v>
      </c>
      <c r="L58" s="14">
        <f t="shared" si="6"/>
        <v>65.296803652968</v>
      </c>
      <c r="M58" s="14">
        <f t="shared" si="7"/>
        <v>3.94190871369295</v>
      </c>
      <c r="N58" s="17">
        <v>19</v>
      </c>
      <c r="O58" s="14">
        <f t="shared" si="8"/>
        <v>78.8381742738589</v>
      </c>
      <c r="P58" s="14">
        <f t="shared" si="9"/>
        <v>28.2400403429148</v>
      </c>
      <c r="Q58" s="20">
        <v>100</v>
      </c>
      <c r="R58" s="14">
        <f t="shared" si="10"/>
        <v>100.857286938981</v>
      </c>
      <c r="S58" s="14">
        <f t="shared" si="11"/>
        <v>13.0039011703511</v>
      </c>
      <c r="T58" s="21">
        <v>20</v>
      </c>
      <c r="U58" s="22">
        <f t="shared" si="13"/>
        <v>86.6926744690074</v>
      </c>
    </row>
    <row r="59" spans="1:21">
      <c r="A59" s="13">
        <v>57</v>
      </c>
      <c r="B59" s="14" t="s">
        <v>78</v>
      </c>
      <c r="C59" s="15">
        <f t="shared" si="0"/>
        <v>96.9648277575864</v>
      </c>
      <c r="D59" s="14">
        <f t="shared" si="1"/>
        <v>23.2365439796474</v>
      </c>
      <c r="E59" s="16">
        <v>1735631.06</v>
      </c>
      <c r="F59" s="16">
        <f t="shared" si="2"/>
        <v>66.3901256561354</v>
      </c>
      <c r="G59" s="14">
        <f t="shared" si="3"/>
        <v>14.721919302072</v>
      </c>
      <c r="H59" s="17">
        <v>9</v>
      </c>
      <c r="I59" s="14">
        <f t="shared" si="4"/>
        <v>98.1461286804798</v>
      </c>
      <c r="J59" s="14">
        <f t="shared" si="5"/>
        <v>1.67427701674277</v>
      </c>
      <c r="K59" s="17">
        <v>11</v>
      </c>
      <c r="L59" s="14">
        <f t="shared" si="6"/>
        <v>83.7138508371385</v>
      </c>
      <c r="M59" s="14">
        <f t="shared" si="7"/>
        <v>3.7344398340249</v>
      </c>
      <c r="N59" s="17">
        <v>18</v>
      </c>
      <c r="O59" s="14">
        <f t="shared" si="8"/>
        <v>74.6887966804979</v>
      </c>
      <c r="P59" s="14">
        <f t="shared" si="9"/>
        <v>28.2400403429148</v>
      </c>
      <c r="Q59" s="20">
        <v>100</v>
      </c>
      <c r="R59" s="14">
        <f t="shared" si="10"/>
        <v>100.857286938981</v>
      </c>
      <c r="S59" s="14">
        <f t="shared" si="11"/>
        <v>25.3576072821847</v>
      </c>
      <c r="T59" s="21">
        <v>39</v>
      </c>
      <c r="U59" s="22">
        <f t="shared" si="13"/>
        <v>169.050715214564</v>
      </c>
    </row>
    <row r="60" spans="1:21">
      <c r="A60" s="13">
        <v>58</v>
      </c>
      <c r="B60" s="14" t="s">
        <v>79</v>
      </c>
      <c r="C60" s="15">
        <f t="shared" si="0"/>
        <v>96.9464903296898</v>
      </c>
      <c r="D60" s="14">
        <f t="shared" si="1"/>
        <v>39.0146403825891</v>
      </c>
      <c r="E60" s="16">
        <v>2914160.63</v>
      </c>
      <c r="F60" s="16">
        <f t="shared" si="2"/>
        <v>111.470401093112</v>
      </c>
      <c r="G60" s="14">
        <f t="shared" si="3"/>
        <v>9.81461286804798</v>
      </c>
      <c r="H60" s="17">
        <v>6</v>
      </c>
      <c r="I60" s="14">
        <f t="shared" si="4"/>
        <v>65.4307524536532</v>
      </c>
      <c r="J60" s="14">
        <f t="shared" si="5"/>
        <v>2.3089802130898</v>
      </c>
      <c r="K60" s="17">
        <v>15.17</v>
      </c>
      <c r="L60" s="14">
        <f t="shared" si="6"/>
        <v>115.44901065449</v>
      </c>
      <c r="M60" s="14">
        <f t="shared" si="7"/>
        <v>4.5643153526971</v>
      </c>
      <c r="N60" s="17">
        <v>22</v>
      </c>
      <c r="O60" s="14">
        <f t="shared" si="8"/>
        <v>91.2863070539419</v>
      </c>
      <c r="P60" s="14">
        <f t="shared" si="9"/>
        <v>28.2400403429148</v>
      </c>
      <c r="Q60" s="20">
        <v>100</v>
      </c>
      <c r="R60" s="14">
        <f t="shared" si="10"/>
        <v>100.857286938981</v>
      </c>
      <c r="S60" s="14">
        <f t="shared" si="11"/>
        <v>13.0039011703511</v>
      </c>
      <c r="T60" s="21">
        <v>20</v>
      </c>
      <c r="U60" s="22">
        <f t="shared" si="13"/>
        <v>86.6926744690074</v>
      </c>
    </row>
    <row r="61" spans="1:21">
      <c r="A61" s="13">
        <v>59</v>
      </c>
      <c r="B61" s="14" t="s">
        <v>80</v>
      </c>
      <c r="C61" s="15">
        <f t="shared" si="0"/>
        <v>96.7117578774211</v>
      </c>
      <c r="D61" s="14">
        <f t="shared" si="1"/>
        <v>31.6029613375438</v>
      </c>
      <c r="E61" s="16">
        <v>2360552.47</v>
      </c>
      <c r="F61" s="16">
        <f t="shared" si="2"/>
        <v>90.2941752501253</v>
      </c>
      <c r="G61" s="14">
        <f t="shared" si="3"/>
        <v>14.721919302072</v>
      </c>
      <c r="H61" s="17">
        <v>9</v>
      </c>
      <c r="I61" s="14">
        <f t="shared" si="4"/>
        <v>98.1461286804798</v>
      </c>
      <c r="J61" s="14">
        <f t="shared" si="5"/>
        <v>2.16438356164384</v>
      </c>
      <c r="K61" s="17">
        <v>14.22</v>
      </c>
      <c r="L61" s="14">
        <f t="shared" si="6"/>
        <v>108.219178082192</v>
      </c>
      <c r="M61" s="14">
        <f t="shared" si="7"/>
        <v>4.77178423236515</v>
      </c>
      <c r="N61" s="17">
        <v>23</v>
      </c>
      <c r="O61" s="14">
        <f t="shared" si="8"/>
        <v>95.4356846473029</v>
      </c>
      <c r="P61" s="14">
        <f t="shared" si="9"/>
        <v>26.5456379223399</v>
      </c>
      <c r="Q61" s="20">
        <v>94</v>
      </c>
      <c r="R61" s="14">
        <f t="shared" si="10"/>
        <v>94.8058497226424</v>
      </c>
      <c r="S61" s="14">
        <f t="shared" si="11"/>
        <v>16.9050715214564</v>
      </c>
      <c r="T61" s="21">
        <v>26</v>
      </c>
      <c r="U61" s="22">
        <f t="shared" si="13"/>
        <v>112.70047680971</v>
      </c>
    </row>
    <row r="62" spans="1:21">
      <c r="A62" s="13">
        <v>60</v>
      </c>
      <c r="B62" s="14" t="s">
        <v>81</v>
      </c>
      <c r="C62" s="15">
        <f t="shared" si="0"/>
        <v>96.4516192002039</v>
      </c>
      <c r="D62" s="14">
        <f t="shared" si="1"/>
        <v>33.7444581197479</v>
      </c>
      <c r="E62" s="16">
        <v>2520509.49</v>
      </c>
      <c r="F62" s="16">
        <f t="shared" si="2"/>
        <v>96.4127374849939</v>
      </c>
      <c r="G62" s="14">
        <f t="shared" si="3"/>
        <v>14.721919302072</v>
      </c>
      <c r="H62" s="17">
        <v>9</v>
      </c>
      <c r="I62" s="14">
        <f t="shared" si="4"/>
        <v>98.1461286804798</v>
      </c>
      <c r="J62" s="14">
        <f t="shared" si="5"/>
        <v>2.0806697108067</v>
      </c>
      <c r="K62" s="17">
        <v>13.67</v>
      </c>
      <c r="L62" s="14">
        <f t="shared" si="6"/>
        <v>104.033485540335</v>
      </c>
      <c r="M62" s="14">
        <f t="shared" si="7"/>
        <v>7.26141078838174</v>
      </c>
      <c r="N62" s="17">
        <v>35</v>
      </c>
      <c r="O62" s="14">
        <f t="shared" si="8"/>
        <v>145.228215767635</v>
      </c>
      <c r="P62" s="14">
        <f t="shared" si="9"/>
        <v>28.2400403429148</v>
      </c>
      <c r="Q62" s="20">
        <v>100</v>
      </c>
      <c r="R62" s="14">
        <f t="shared" si="10"/>
        <v>100.857286938981</v>
      </c>
      <c r="S62" s="14">
        <f t="shared" si="11"/>
        <v>10.4031209362809</v>
      </c>
      <c r="T62" s="21">
        <v>16</v>
      </c>
      <c r="U62" s="22">
        <f t="shared" si="13"/>
        <v>69.3541395752059</v>
      </c>
    </row>
    <row r="63" spans="1:21">
      <c r="A63" s="13">
        <v>61</v>
      </c>
      <c r="B63" s="14" t="s">
        <v>82</v>
      </c>
      <c r="C63" s="15">
        <f t="shared" si="0"/>
        <v>95.5583128480468</v>
      </c>
      <c r="D63" s="14">
        <f t="shared" si="1"/>
        <v>34.7947475793025</v>
      </c>
      <c r="E63" s="16">
        <v>2598959.84</v>
      </c>
      <c r="F63" s="16">
        <f t="shared" si="2"/>
        <v>99.413564512293</v>
      </c>
      <c r="G63" s="14">
        <f t="shared" si="3"/>
        <v>14.721919302072</v>
      </c>
      <c r="H63" s="17">
        <v>9</v>
      </c>
      <c r="I63" s="14">
        <f t="shared" si="4"/>
        <v>98.1461286804798</v>
      </c>
      <c r="J63" s="14">
        <f t="shared" si="5"/>
        <v>1.74124809741248</v>
      </c>
      <c r="K63" s="17">
        <v>11.44</v>
      </c>
      <c r="L63" s="14">
        <f t="shared" si="6"/>
        <v>87.062404870624</v>
      </c>
      <c r="M63" s="14">
        <f t="shared" si="7"/>
        <v>4.35684647302905</v>
      </c>
      <c r="N63" s="17">
        <v>21</v>
      </c>
      <c r="O63" s="14">
        <f t="shared" si="8"/>
        <v>87.1369294605809</v>
      </c>
      <c r="P63" s="14">
        <f t="shared" si="9"/>
        <v>28.2400403429148</v>
      </c>
      <c r="Q63" s="20">
        <v>100</v>
      </c>
      <c r="R63" s="14">
        <f t="shared" si="10"/>
        <v>100.857286938981</v>
      </c>
      <c r="S63" s="14">
        <f t="shared" si="11"/>
        <v>11.703511053316</v>
      </c>
      <c r="T63" s="21">
        <v>18</v>
      </c>
      <c r="U63" s="22">
        <f t="shared" si="13"/>
        <v>78.0234070221066</v>
      </c>
    </row>
    <row r="64" spans="1:21">
      <c r="A64" s="13">
        <v>62</v>
      </c>
      <c r="B64" s="14" t="s">
        <v>83</v>
      </c>
      <c r="C64" s="15">
        <f t="shared" si="0"/>
        <v>94.2557183198048</v>
      </c>
      <c r="D64" s="14">
        <f t="shared" si="1"/>
        <v>26.3038806464607</v>
      </c>
      <c r="E64" s="16">
        <v>1964742.79</v>
      </c>
      <c r="F64" s="16">
        <f t="shared" si="2"/>
        <v>75.1539447041735</v>
      </c>
      <c r="G64" s="14">
        <f t="shared" si="3"/>
        <v>24.53653217012</v>
      </c>
      <c r="H64" s="17">
        <v>15</v>
      </c>
      <c r="I64" s="14">
        <f t="shared" si="4"/>
        <v>163.576881134133</v>
      </c>
      <c r="J64" s="14">
        <f t="shared" si="5"/>
        <v>1.8675799086758</v>
      </c>
      <c r="K64" s="17">
        <v>12.27</v>
      </c>
      <c r="L64" s="14">
        <f t="shared" si="6"/>
        <v>93.37899543379</v>
      </c>
      <c r="M64" s="14">
        <f t="shared" si="7"/>
        <v>2.9045643153527</v>
      </c>
      <c r="N64" s="17">
        <v>14</v>
      </c>
      <c r="O64" s="14">
        <f t="shared" si="8"/>
        <v>58.0912863070539</v>
      </c>
      <c r="P64" s="14">
        <f t="shared" si="9"/>
        <v>28.2400403429148</v>
      </c>
      <c r="Q64" s="20">
        <v>100</v>
      </c>
      <c r="R64" s="14">
        <f t="shared" si="10"/>
        <v>100.857286938981</v>
      </c>
      <c r="S64" s="14">
        <f t="shared" si="11"/>
        <v>10.4031209362809</v>
      </c>
      <c r="T64" s="21">
        <v>16</v>
      </c>
      <c r="U64" s="22">
        <f t="shared" si="13"/>
        <v>69.3541395752059</v>
      </c>
    </row>
    <row r="65" spans="1:21">
      <c r="A65" s="13">
        <v>63</v>
      </c>
      <c r="B65" s="14" t="s">
        <v>84</v>
      </c>
      <c r="C65" s="15">
        <f t="shared" si="0"/>
        <v>94.1005216276025</v>
      </c>
      <c r="D65" s="14">
        <f t="shared" si="1"/>
        <v>28.6924722843686</v>
      </c>
      <c r="E65" s="16">
        <v>2143156.32</v>
      </c>
      <c r="F65" s="16">
        <f t="shared" si="2"/>
        <v>81.978492241053</v>
      </c>
      <c r="G65" s="14">
        <f t="shared" si="3"/>
        <v>14.721919302072</v>
      </c>
      <c r="H65" s="17">
        <v>9</v>
      </c>
      <c r="I65" s="14">
        <f t="shared" si="4"/>
        <v>98.1461286804798</v>
      </c>
      <c r="J65" s="14">
        <f t="shared" si="5"/>
        <v>2.09741248097412</v>
      </c>
      <c r="K65" s="17">
        <v>13.78</v>
      </c>
      <c r="L65" s="14">
        <f t="shared" si="6"/>
        <v>104.870624048706</v>
      </c>
      <c r="M65" s="14">
        <f t="shared" si="7"/>
        <v>5.39419087136929</v>
      </c>
      <c r="N65" s="17">
        <v>26</v>
      </c>
      <c r="O65" s="14">
        <f t="shared" si="8"/>
        <v>107.883817427386</v>
      </c>
      <c r="P65" s="14">
        <f t="shared" si="9"/>
        <v>28.2400403429148</v>
      </c>
      <c r="Q65" s="20">
        <v>100</v>
      </c>
      <c r="R65" s="14">
        <f t="shared" si="10"/>
        <v>100.857286938981</v>
      </c>
      <c r="S65" s="14">
        <f t="shared" si="11"/>
        <v>14.9544863459038</v>
      </c>
      <c r="T65" s="21">
        <v>23</v>
      </c>
      <c r="U65" s="22">
        <f t="shared" si="13"/>
        <v>99.6965756393585</v>
      </c>
    </row>
    <row r="66" spans="1:21">
      <c r="A66" s="13">
        <v>64</v>
      </c>
      <c r="B66" s="14" t="s">
        <v>85</v>
      </c>
      <c r="C66" s="15">
        <f t="shared" si="0"/>
        <v>93.9212497200858</v>
      </c>
      <c r="D66" s="14">
        <f t="shared" si="1"/>
        <v>31.4416034570169</v>
      </c>
      <c r="E66" s="16">
        <v>2348500</v>
      </c>
      <c r="F66" s="16">
        <f t="shared" si="2"/>
        <v>89.8331527343339</v>
      </c>
      <c r="G66" s="14">
        <f t="shared" si="3"/>
        <v>16.3576881134133</v>
      </c>
      <c r="H66" s="17">
        <v>10</v>
      </c>
      <c r="I66" s="14">
        <f t="shared" si="4"/>
        <v>109.051254089422</v>
      </c>
      <c r="J66" s="14">
        <f t="shared" si="5"/>
        <v>1.78082191780822</v>
      </c>
      <c r="K66" s="17">
        <v>11.7</v>
      </c>
      <c r="L66" s="14">
        <f t="shared" si="6"/>
        <v>89.0410958904109</v>
      </c>
      <c r="M66" s="14">
        <f t="shared" si="7"/>
        <v>8.29875518672199</v>
      </c>
      <c r="N66" s="17">
        <v>40</v>
      </c>
      <c r="O66" s="14">
        <f t="shared" si="8"/>
        <v>165.97510373444</v>
      </c>
      <c r="P66" s="14">
        <f t="shared" si="9"/>
        <v>28.2400403429148</v>
      </c>
      <c r="Q66" s="20">
        <v>100</v>
      </c>
      <c r="R66" s="14">
        <f t="shared" si="10"/>
        <v>100.857286938981</v>
      </c>
      <c r="S66" s="14">
        <f t="shared" si="11"/>
        <v>7.80234070221066</v>
      </c>
      <c r="T66" s="21">
        <v>12</v>
      </c>
      <c r="U66" s="22">
        <f t="shared" si="13"/>
        <v>52.0156046814044</v>
      </c>
    </row>
    <row r="67" spans="1:21">
      <c r="A67" s="13">
        <v>65</v>
      </c>
      <c r="B67" s="14" t="s">
        <v>86</v>
      </c>
      <c r="C67" s="15">
        <f t="shared" ref="C67:C130" si="14">D67+G67+J67+M67+P67+S67</f>
        <v>93.5035427058486</v>
      </c>
      <c r="D67" s="14">
        <f t="shared" ref="D67:D130" si="15">F67*0.35</f>
        <v>33.7413426096178</v>
      </c>
      <c r="E67" s="16">
        <v>2520276.78</v>
      </c>
      <c r="F67" s="16">
        <f t="shared" ref="F67:F130" si="16">100*(E67/2614290.97)</f>
        <v>96.4038360274794</v>
      </c>
      <c r="G67" s="14">
        <f t="shared" ref="G67:G130" si="17">I67*0.15</f>
        <v>17.9934569247546</v>
      </c>
      <c r="H67" s="17">
        <v>11</v>
      </c>
      <c r="I67" s="14">
        <f t="shared" ref="I67:I130" si="18">100*(H67/9.17)</f>
        <v>119.956379498364</v>
      </c>
      <c r="J67" s="14">
        <f t="shared" ref="J67:J130" si="19">L67*0.02</f>
        <v>2.19939117199391</v>
      </c>
      <c r="K67" s="17">
        <v>14.45</v>
      </c>
      <c r="L67" s="14">
        <f t="shared" ref="L67:L130" si="20">100*(K67/13.14)</f>
        <v>109.969558599696</v>
      </c>
      <c r="M67" s="14">
        <f t="shared" ref="M67:M130" si="21">O67*0.05</f>
        <v>3.52697095435685</v>
      </c>
      <c r="N67" s="17">
        <v>17</v>
      </c>
      <c r="O67" s="14">
        <f t="shared" ref="O67:O130" si="22">100*(N67/24.1)</f>
        <v>70.5394190871369</v>
      </c>
      <c r="P67" s="14">
        <f t="shared" ref="P67:P130" si="23">R67*0.28</f>
        <v>28.2400403429148</v>
      </c>
      <c r="Q67" s="20">
        <v>100</v>
      </c>
      <c r="R67" s="14">
        <f t="shared" ref="R67:R130" si="24">100*(Q67/99.15)</f>
        <v>100.857286938981</v>
      </c>
      <c r="S67" s="14">
        <f t="shared" ref="S67:S130" si="25">U67*0.15</f>
        <v>7.80234070221066</v>
      </c>
      <c r="T67" s="21">
        <v>12</v>
      </c>
      <c r="U67" s="22">
        <f t="shared" si="13"/>
        <v>52.0156046814044</v>
      </c>
    </row>
    <row r="68" spans="1:21">
      <c r="A68" s="13">
        <v>66</v>
      </c>
      <c r="B68" s="14" t="s">
        <v>87</v>
      </c>
      <c r="C68" s="15">
        <f t="shared" si="14"/>
        <v>92.8260042472602</v>
      </c>
      <c r="D68" s="14">
        <f t="shared" si="15"/>
        <v>29.0926947775825</v>
      </c>
      <c r="E68" s="16">
        <v>2173050.55</v>
      </c>
      <c r="F68" s="16">
        <f t="shared" si="16"/>
        <v>83.121985078807</v>
      </c>
      <c r="G68" s="14">
        <f t="shared" si="17"/>
        <v>17.9934569247546</v>
      </c>
      <c r="H68" s="17">
        <v>11</v>
      </c>
      <c r="I68" s="14">
        <f t="shared" si="18"/>
        <v>119.956379498364</v>
      </c>
      <c r="J68" s="14">
        <f t="shared" si="19"/>
        <v>2.44901065449011</v>
      </c>
      <c r="K68" s="17">
        <v>16.09</v>
      </c>
      <c r="L68" s="14">
        <f t="shared" si="20"/>
        <v>122.450532724505</v>
      </c>
      <c r="M68" s="14">
        <f t="shared" si="21"/>
        <v>2.69709543568465</v>
      </c>
      <c r="N68" s="17">
        <v>13</v>
      </c>
      <c r="O68" s="14">
        <f t="shared" si="22"/>
        <v>53.9419087136929</v>
      </c>
      <c r="P68" s="14">
        <f t="shared" si="23"/>
        <v>28.2400403429148</v>
      </c>
      <c r="Q68" s="20">
        <v>100</v>
      </c>
      <c r="R68" s="14">
        <f t="shared" si="24"/>
        <v>100.857286938981</v>
      </c>
      <c r="S68" s="14">
        <f t="shared" si="25"/>
        <v>12.3537061118336</v>
      </c>
      <c r="T68" s="21">
        <v>19</v>
      </c>
      <c r="U68" s="22">
        <f t="shared" ref="U68:U99" si="26">100*(T68/23.07)</f>
        <v>82.358040745557</v>
      </c>
    </row>
    <row r="69" spans="1:21">
      <c r="A69" s="13">
        <v>67</v>
      </c>
      <c r="B69" s="14" t="s">
        <v>88</v>
      </c>
      <c r="C69" s="15">
        <f t="shared" si="14"/>
        <v>92.613328097808</v>
      </c>
      <c r="D69" s="14">
        <f t="shared" si="15"/>
        <v>30.1434271105637</v>
      </c>
      <c r="E69" s="16">
        <v>2251533.98</v>
      </c>
      <c r="F69" s="16">
        <f t="shared" si="16"/>
        <v>86.1240774587536</v>
      </c>
      <c r="G69" s="14">
        <f t="shared" si="17"/>
        <v>13.0861504907306</v>
      </c>
      <c r="H69" s="17">
        <v>8</v>
      </c>
      <c r="I69" s="14">
        <f t="shared" si="18"/>
        <v>87.2410032715376</v>
      </c>
      <c r="J69" s="14">
        <f t="shared" si="19"/>
        <v>2.30289193302892</v>
      </c>
      <c r="K69" s="17">
        <v>15.13</v>
      </c>
      <c r="L69" s="14">
        <f t="shared" si="20"/>
        <v>115.144596651446</v>
      </c>
      <c r="M69" s="14">
        <f t="shared" si="21"/>
        <v>5.18672199170124</v>
      </c>
      <c r="N69" s="17">
        <v>25</v>
      </c>
      <c r="O69" s="14">
        <f t="shared" si="22"/>
        <v>103.734439834025</v>
      </c>
      <c r="P69" s="14">
        <f t="shared" si="23"/>
        <v>28.2400403429148</v>
      </c>
      <c r="Q69" s="20">
        <v>100</v>
      </c>
      <c r="R69" s="14">
        <f t="shared" si="24"/>
        <v>100.857286938981</v>
      </c>
      <c r="S69" s="14">
        <f t="shared" si="25"/>
        <v>13.6540962288687</v>
      </c>
      <c r="T69" s="21">
        <v>21</v>
      </c>
      <c r="U69" s="22">
        <f t="shared" si="26"/>
        <v>91.0273081924577</v>
      </c>
    </row>
    <row r="70" spans="1:21">
      <c r="A70" s="13">
        <v>68</v>
      </c>
      <c r="B70" s="14" t="s">
        <v>89</v>
      </c>
      <c r="C70" s="15">
        <f t="shared" si="14"/>
        <v>92.6113302922956</v>
      </c>
      <c r="D70" s="14">
        <f t="shared" si="15"/>
        <v>39.7133062812821</v>
      </c>
      <c r="E70" s="16">
        <v>2966346.8</v>
      </c>
      <c r="F70" s="16">
        <f t="shared" si="16"/>
        <v>113.466589375092</v>
      </c>
      <c r="G70" s="14">
        <f t="shared" si="17"/>
        <v>13.0861504907306</v>
      </c>
      <c r="H70" s="17">
        <v>8</v>
      </c>
      <c r="I70" s="14">
        <f t="shared" si="18"/>
        <v>87.2410032715376</v>
      </c>
      <c r="J70" s="14">
        <f t="shared" si="19"/>
        <v>1.75038051750381</v>
      </c>
      <c r="K70" s="17">
        <v>11.5</v>
      </c>
      <c r="L70" s="14">
        <f t="shared" si="20"/>
        <v>87.5190258751903</v>
      </c>
      <c r="M70" s="14">
        <f t="shared" si="21"/>
        <v>3.3195020746888</v>
      </c>
      <c r="N70" s="17">
        <v>16</v>
      </c>
      <c r="O70" s="14">
        <f t="shared" si="22"/>
        <v>66.3900414937759</v>
      </c>
      <c r="P70" s="14">
        <f t="shared" si="23"/>
        <v>28.2400403429148</v>
      </c>
      <c r="Q70" s="20">
        <v>100</v>
      </c>
      <c r="R70" s="14">
        <f t="shared" si="24"/>
        <v>100.857286938981</v>
      </c>
      <c r="S70" s="14">
        <f t="shared" si="25"/>
        <v>6.50195058517555</v>
      </c>
      <c r="T70" s="21">
        <v>10</v>
      </c>
      <c r="U70" s="22">
        <f t="shared" si="26"/>
        <v>43.3463372345037</v>
      </c>
    </row>
    <row r="71" spans="1:21">
      <c r="A71" s="13">
        <v>69</v>
      </c>
      <c r="B71" s="14" t="s">
        <v>90</v>
      </c>
      <c r="C71" s="15">
        <f t="shared" si="14"/>
        <v>90.8389956813912</v>
      </c>
      <c r="D71" s="14">
        <f t="shared" si="15"/>
        <v>37.8502076607027</v>
      </c>
      <c r="E71" s="16">
        <v>2827184.46</v>
      </c>
      <c r="F71" s="16">
        <f t="shared" si="16"/>
        <v>108.143450459151</v>
      </c>
      <c r="G71" s="14">
        <f t="shared" si="17"/>
        <v>8.17884405670665</v>
      </c>
      <c r="H71" s="17">
        <v>5</v>
      </c>
      <c r="I71" s="14">
        <f t="shared" si="18"/>
        <v>54.525627044711</v>
      </c>
      <c r="J71" s="14">
        <f t="shared" si="19"/>
        <v>1.33942161339422</v>
      </c>
      <c r="K71" s="17">
        <v>8.8</v>
      </c>
      <c r="L71" s="14">
        <f t="shared" si="20"/>
        <v>66.9710806697108</v>
      </c>
      <c r="M71" s="14">
        <f t="shared" si="21"/>
        <v>3.52697095435685</v>
      </c>
      <c r="N71" s="17">
        <v>17</v>
      </c>
      <c r="O71" s="14">
        <f t="shared" si="22"/>
        <v>70.5394190871369</v>
      </c>
      <c r="P71" s="14">
        <f t="shared" si="23"/>
        <v>28.2400403429148</v>
      </c>
      <c r="Q71" s="20">
        <v>100</v>
      </c>
      <c r="R71" s="14">
        <f t="shared" si="24"/>
        <v>100.857286938981</v>
      </c>
      <c r="S71" s="14">
        <f t="shared" si="25"/>
        <v>11.703511053316</v>
      </c>
      <c r="T71" s="21">
        <v>18</v>
      </c>
      <c r="U71" s="22">
        <f t="shared" si="26"/>
        <v>78.0234070221066</v>
      </c>
    </row>
    <row r="72" spans="1:21">
      <c r="A72" s="13">
        <v>70</v>
      </c>
      <c r="B72" s="14" t="s">
        <v>91</v>
      </c>
      <c r="C72" s="15">
        <f t="shared" si="14"/>
        <v>90.0978954660346</v>
      </c>
      <c r="D72" s="14">
        <f t="shared" si="15"/>
        <v>22.5251111967846</v>
      </c>
      <c r="E72" s="16">
        <v>1682491.28</v>
      </c>
      <c r="F72" s="16">
        <f t="shared" si="16"/>
        <v>64.3574605622419</v>
      </c>
      <c r="G72" s="14">
        <f t="shared" si="17"/>
        <v>19.629225736096</v>
      </c>
      <c r="H72" s="17">
        <v>12</v>
      </c>
      <c r="I72" s="14">
        <f t="shared" si="18"/>
        <v>130.861504907306</v>
      </c>
      <c r="J72" s="14">
        <f t="shared" si="19"/>
        <v>1.62404870624049</v>
      </c>
      <c r="K72" s="17">
        <v>10.67</v>
      </c>
      <c r="L72" s="14">
        <f t="shared" si="20"/>
        <v>81.2024353120243</v>
      </c>
      <c r="M72" s="14">
        <f t="shared" si="21"/>
        <v>7.67634854771784</v>
      </c>
      <c r="N72" s="17">
        <v>37</v>
      </c>
      <c r="O72" s="14">
        <f t="shared" si="22"/>
        <v>153.526970954357</v>
      </c>
      <c r="P72" s="14">
        <f t="shared" si="23"/>
        <v>28.2400403429148</v>
      </c>
      <c r="Q72" s="20">
        <v>100</v>
      </c>
      <c r="R72" s="14">
        <f t="shared" si="24"/>
        <v>100.857286938981</v>
      </c>
      <c r="S72" s="14">
        <f t="shared" si="25"/>
        <v>10.4031209362809</v>
      </c>
      <c r="T72" s="21">
        <v>16</v>
      </c>
      <c r="U72" s="22">
        <f t="shared" si="26"/>
        <v>69.3541395752059</v>
      </c>
    </row>
    <row r="73" spans="1:21">
      <c r="A73" s="13">
        <v>71</v>
      </c>
      <c r="B73" s="14" t="s">
        <v>92</v>
      </c>
      <c r="C73" s="15">
        <f t="shared" si="14"/>
        <v>89.520588628799</v>
      </c>
      <c r="D73" s="14">
        <f t="shared" si="15"/>
        <v>27.5948894854653</v>
      </c>
      <c r="E73" s="16">
        <v>2061173.44</v>
      </c>
      <c r="F73" s="16">
        <f t="shared" si="16"/>
        <v>78.8425413870438</v>
      </c>
      <c r="G73" s="14">
        <f t="shared" si="17"/>
        <v>16.3576881134133</v>
      </c>
      <c r="H73" s="17">
        <v>10</v>
      </c>
      <c r="I73" s="14">
        <f t="shared" si="18"/>
        <v>109.051254089422</v>
      </c>
      <c r="J73" s="14">
        <f t="shared" si="19"/>
        <v>1.91780821917808</v>
      </c>
      <c r="K73" s="17">
        <v>12.6</v>
      </c>
      <c r="L73" s="14">
        <f t="shared" si="20"/>
        <v>95.8904109589041</v>
      </c>
      <c r="M73" s="14">
        <f t="shared" si="21"/>
        <v>4.35684647302905</v>
      </c>
      <c r="N73" s="17">
        <v>21</v>
      </c>
      <c r="O73" s="14">
        <f t="shared" si="22"/>
        <v>87.1369294605809</v>
      </c>
      <c r="P73" s="14">
        <f t="shared" si="23"/>
        <v>28.2400403429148</v>
      </c>
      <c r="Q73" s="20">
        <v>100</v>
      </c>
      <c r="R73" s="14">
        <f t="shared" si="24"/>
        <v>100.857286938981</v>
      </c>
      <c r="S73" s="14">
        <f t="shared" si="25"/>
        <v>11.0533159947984</v>
      </c>
      <c r="T73" s="21">
        <v>17</v>
      </c>
      <c r="U73" s="22">
        <f t="shared" si="26"/>
        <v>73.6887732986563</v>
      </c>
    </row>
    <row r="74" spans="1:21">
      <c r="A74" s="13">
        <v>72</v>
      </c>
      <c r="B74" s="14" t="s">
        <v>93</v>
      </c>
      <c r="C74" s="15">
        <f t="shared" si="14"/>
        <v>89.3892504909028</v>
      </c>
      <c r="D74" s="14">
        <f t="shared" si="15"/>
        <v>28.0339149471185</v>
      </c>
      <c r="E74" s="16">
        <v>2093966.02</v>
      </c>
      <c r="F74" s="16">
        <f t="shared" si="16"/>
        <v>80.0968998489101</v>
      </c>
      <c r="G74" s="14">
        <f t="shared" si="17"/>
        <v>14.721919302072</v>
      </c>
      <c r="H74" s="17">
        <v>9</v>
      </c>
      <c r="I74" s="14">
        <f t="shared" si="18"/>
        <v>98.1461286804798</v>
      </c>
      <c r="J74" s="14">
        <f t="shared" si="19"/>
        <v>2.18112633181126</v>
      </c>
      <c r="K74" s="17">
        <v>14.33</v>
      </c>
      <c r="L74" s="14">
        <f t="shared" si="20"/>
        <v>109.056316590563</v>
      </c>
      <c r="M74" s="14">
        <f t="shared" si="21"/>
        <v>5.80912863070539</v>
      </c>
      <c r="N74" s="17">
        <v>28</v>
      </c>
      <c r="O74" s="14">
        <f t="shared" si="22"/>
        <v>116.182572614108</v>
      </c>
      <c r="P74" s="14">
        <f t="shared" si="23"/>
        <v>28.2400403429148</v>
      </c>
      <c r="Q74" s="20">
        <v>100</v>
      </c>
      <c r="R74" s="14">
        <f t="shared" si="24"/>
        <v>100.857286938981</v>
      </c>
      <c r="S74" s="14">
        <f t="shared" si="25"/>
        <v>10.4031209362809</v>
      </c>
      <c r="T74" s="21">
        <v>16</v>
      </c>
      <c r="U74" s="22">
        <f t="shared" si="26"/>
        <v>69.3541395752059</v>
      </c>
    </row>
    <row r="75" spans="1:21">
      <c r="A75" s="13">
        <v>73</v>
      </c>
      <c r="B75" s="14" t="s">
        <v>94</v>
      </c>
      <c r="C75" s="15">
        <f t="shared" si="14"/>
        <v>89.143788989931</v>
      </c>
      <c r="D75" s="14">
        <f t="shared" si="15"/>
        <v>26.3454743333333</v>
      </c>
      <c r="E75" s="16">
        <v>1967849.59</v>
      </c>
      <c r="F75" s="16">
        <f t="shared" si="16"/>
        <v>75.2727838095237</v>
      </c>
      <c r="G75" s="14">
        <f t="shared" si="17"/>
        <v>19.629225736096</v>
      </c>
      <c r="H75" s="17">
        <v>12</v>
      </c>
      <c r="I75" s="14">
        <f t="shared" si="18"/>
        <v>130.861504907306</v>
      </c>
      <c r="J75" s="14">
        <f t="shared" si="19"/>
        <v>2.57534246575342</v>
      </c>
      <c r="K75" s="17">
        <v>16.92</v>
      </c>
      <c r="L75" s="14">
        <f t="shared" si="20"/>
        <v>128.767123287671</v>
      </c>
      <c r="M75" s="14">
        <f t="shared" si="21"/>
        <v>0</v>
      </c>
      <c r="N75" s="17">
        <v>0</v>
      </c>
      <c r="O75" s="14">
        <f t="shared" si="22"/>
        <v>0</v>
      </c>
      <c r="P75" s="14">
        <f t="shared" si="23"/>
        <v>28.2400403429148</v>
      </c>
      <c r="Q75" s="20">
        <v>100</v>
      </c>
      <c r="R75" s="14">
        <f t="shared" si="24"/>
        <v>100.857286938981</v>
      </c>
      <c r="S75" s="14">
        <f t="shared" si="25"/>
        <v>12.3537061118336</v>
      </c>
      <c r="T75" s="21">
        <v>19</v>
      </c>
      <c r="U75" s="22">
        <f t="shared" si="26"/>
        <v>82.358040745557</v>
      </c>
    </row>
    <row r="76" spans="1:21">
      <c r="A76" s="13">
        <v>74</v>
      </c>
      <c r="B76" s="14" t="s">
        <v>95</v>
      </c>
      <c r="C76" s="15">
        <f t="shared" si="14"/>
        <v>88.7206789056358</v>
      </c>
      <c r="D76" s="14">
        <f t="shared" si="15"/>
        <v>22.5152501674288</v>
      </c>
      <c r="E76" s="16">
        <v>1681754.72</v>
      </c>
      <c r="F76" s="16">
        <f t="shared" si="16"/>
        <v>64.3292861926536</v>
      </c>
      <c r="G76" s="14">
        <f t="shared" si="17"/>
        <v>16.3576881134133</v>
      </c>
      <c r="H76" s="17">
        <v>10</v>
      </c>
      <c r="I76" s="14">
        <f t="shared" si="18"/>
        <v>109.051254089422</v>
      </c>
      <c r="J76" s="14">
        <f t="shared" si="19"/>
        <v>0.60882800608828</v>
      </c>
      <c r="K76" s="17">
        <v>4</v>
      </c>
      <c r="L76" s="14">
        <f t="shared" si="20"/>
        <v>30.441400304414</v>
      </c>
      <c r="M76" s="14">
        <f t="shared" si="21"/>
        <v>5.39419087136929</v>
      </c>
      <c r="N76" s="17">
        <v>26</v>
      </c>
      <c r="O76" s="14">
        <f t="shared" si="22"/>
        <v>107.883817427386</v>
      </c>
      <c r="P76" s="14">
        <f t="shared" si="23"/>
        <v>28.2400403429148</v>
      </c>
      <c r="Q76" s="20">
        <v>100</v>
      </c>
      <c r="R76" s="14">
        <f t="shared" si="24"/>
        <v>100.857286938981</v>
      </c>
      <c r="S76" s="14">
        <f t="shared" si="25"/>
        <v>15.6046814044213</v>
      </c>
      <c r="T76" s="21">
        <v>24</v>
      </c>
      <c r="U76" s="22">
        <f t="shared" si="26"/>
        <v>104.031209362809</v>
      </c>
    </row>
    <row r="77" spans="1:21">
      <c r="A77" s="13">
        <v>75</v>
      </c>
      <c r="B77" s="14" t="s">
        <v>96</v>
      </c>
      <c r="C77" s="15">
        <f t="shared" si="14"/>
        <v>88.5292717028162</v>
      </c>
      <c r="D77" s="14">
        <f t="shared" si="15"/>
        <v>22.518688996581</v>
      </c>
      <c r="E77" s="16">
        <v>1682011.58</v>
      </c>
      <c r="F77" s="16">
        <f t="shared" si="16"/>
        <v>64.3391114188028</v>
      </c>
      <c r="G77" s="14">
        <f t="shared" si="17"/>
        <v>14.721919302072</v>
      </c>
      <c r="H77" s="17">
        <v>9</v>
      </c>
      <c r="I77" s="14">
        <f t="shared" si="18"/>
        <v>98.1461286804798</v>
      </c>
      <c r="J77" s="14">
        <f t="shared" si="19"/>
        <v>1.38660578386606</v>
      </c>
      <c r="K77" s="17">
        <v>9.11</v>
      </c>
      <c r="L77" s="14">
        <f t="shared" si="20"/>
        <v>69.3302891933029</v>
      </c>
      <c r="M77" s="14">
        <f t="shared" si="21"/>
        <v>9.95850622406639</v>
      </c>
      <c r="N77" s="17">
        <v>48</v>
      </c>
      <c r="O77" s="14">
        <f t="shared" si="22"/>
        <v>199.170124481328</v>
      </c>
      <c r="P77" s="14">
        <f t="shared" si="23"/>
        <v>28.2400403429148</v>
      </c>
      <c r="Q77" s="20">
        <v>100</v>
      </c>
      <c r="R77" s="14">
        <f t="shared" si="24"/>
        <v>100.857286938981</v>
      </c>
      <c r="S77" s="14">
        <f t="shared" si="25"/>
        <v>11.703511053316</v>
      </c>
      <c r="T77" s="21">
        <v>18</v>
      </c>
      <c r="U77" s="22">
        <f t="shared" si="26"/>
        <v>78.0234070221066</v>
      </c>
    </row>
    <row r="78" spans="1:21">
      <c r="A78" s="13">
        <v>76</v>
      </c>
      <c r="B78" s="14" t="s">
        <v>97</v>
      </c>
      <c r="C78" s="15">
        <f t="shared" si="14"/>
        <v>87.9770438554407</v>
      </c>
      <c r="D78" s="14">
        <f t="shared" si="15"/>
        <v>21.3692426134188</v>
      </c>
      <c r="E78" s="16">
        <v>1596154.8</v>
      </c>
      <c r="F78" s="16">
        <f t="shared" si="16"/>
        <v>61.0549788954823</v>
      </c>
      <c r="G78" s="14">
        <f t="shared" si="17"/>
        <v>16.3576881134133</v>
      </c>
      <c r="H78" s="17">
        <v>10</v>
      </c>
      <c r="I78" s="14">
        <f t="shared" si="18"/>
        <v>109.051254089422</v>
      </c>
      <c r="J78" s="14">
        <f t="shared" si="19"/>
        <v>2.45053272450533</v>
      </c>
      <c r="K78" s="17">
        <v>16.1</v>
      </c>
      <c r="L78" s="14">
        <f t="shared" si="20"/>
        <v>122.526636225266</v>
      </c>
      <c r="M78" s="14">
        <f t="shared" si="21"/>
        <v>8.50622406639004</v>
      </c>
      <c r="N78" s="17">
        <v>41</v>
      </c>
      <c r="O78" s="14">
        <f t="shared" si="22"/>
        <v>170.124481327801</v>
      </c>
      <c r="P78" s="14">
        <f t="shared" si="23"/>
        <v>28.2400403429148</v>
      </c>
      <c r="Q78" s="20">
        <v>100</v>
      </c>
      <c r="R78" s="14">
        <f t="shared" si="24"/>
        <v>100.857286938981</v>
      </c>
      <c r="S78" s="14">
        <f t="shared" si="25"/>
        <v>11.0533159947984</v>
      </c>
      <c r="T78" s="21">
        <v>17</v>
      </c>
      <c r="U78" s="22">
        <f t="shared" si="26"/>
        <v>73.6887732986563</v>
      </c>
    </row>
    <row r="79" spans="1:21">
      <c r="A79" s="13">
        <v>77</v>
      </c>
      <c r="B79" s="14" t="s">
        <v>98</v>
      </c>
      <c r="C79" s="15">
        <f t="shared" si="14"/>
        <v>87.9292519743149</v>
      </c>
      <c r="D79" s="14">
        <f t="shared" si="15"/>
        <v>21.1934355187709</v>
      </c>
      <c r="E79" s="16">
        <v>1583023.06</v>
      </c>
      <c r="F79" s="16">
        <f t="shared" si="16"/>
        <v>60.552672910774</v>
      </c>
      <c r="G79" s="14">
        <f t="shared" si="17"/>
        <v>16.3576881134133</v>
      </c>
      <c r="H79" s="17">
        <v>10</v>
      </c>
      <c r="I79" s="14">
        <f t="shared" si="18"/>
        <v>109.051254089422</v>
      </c>
      <c r="J79" s="14">
        <f t="shared" si="19"/>
        <v>2.1765601217656</v>
      </c>
      <c r="K79" s="17">
        <v>14.3</v>
      </c>
      <c r="L79" s="14">
        <f t="shared" si="20"/>
        <v>108.82800608828</v>
      </c>
      <c r="M79" s="14">
        <f t="shared" si="21"/>
        <v>4.35684647302905</v>
      </c>
      <c r="N79" s="17">
        <v>21</v>
      </c>
      <c r="O79" s="14">
        <f t="shared" si="22"/>
        <v>87.1369294605809</v>
      </c>
      <c r="P79" s="14">
        <f t="shared" si="23"/>
        <v>28.2400403429148</v>
      </c>
      <c r="Q79" s="20">
        <v>100</v>
      </c>
      <c r="R79" s="14">
        <f t="shared" si="24"/>
        <v>100.857286938981</v>
      </c>
      <c r="S79" s="14">
        <f t="shared" si="25"/>
        <v>15.6046814044213</v>
      </c>
      <c r="T79" s="21">
        <v>24</v>
      </c>
      <c r="U79" s="22">
        <f t="shared" si="26"/>
        <v>104.031209362809</v>
      </c>
    </row>
    <row r="80" spans="1:21">
      <c r="A80" s="13">
        <v>78</v>
      </c>
      <c r="B80" s="14" t="s">
        <v>99</v>
      </c>
      <c r="C80" s="15">
        <f t="shared" si="14"/>
        <v>87.7084923063937</v>
      </c>
      <c r="D80" s="14">
        <f t="shared" si="15"/>
        <v>37.2367015826092</v>
      </c>
      <c r="E80" s="16">
        <v>2781359.22</v>
      </c>
      <c r="F80" s="16">
        <f t="shared" si="16"/>
        <v>106.390575950312</v>
      </c>
      <c r="G80" s="14">
        <f t="shared" si="17"/>
        <v>13.0861504907306</v>
      </c>
      <c r="H80" s="17">
        <v>8</v>
      </c>
      <c r="I80" s="14">
        <f t="shared" si="18"/>
        <v>87.2410032715376</v>
      </c>
      <c r="J80" s="14">
        <f t="shared" si="19"/>
        <v>0.361491628614916</v>
      </c>
      <c r="K80" s="17">
        <v>2.375</v>
      </c>
      <c r="L80" s="14">
        <f t="shared" si="20"/>
        <v>18.0745814307458</v>
      </c>
      <c r="M80" s="14">
        <f t="shared" si="21"/>
        <v>2.28215767634855</v>
      </c>
      <c r="N80" s="17">
        <v>11</v>
      </c>
      <c r="O80" s="14">
        <f t="shared" si="22"/>
        <v>45.643153526971</v>
      </c>
      <c r="P80" s="14">
        <f t="shared" si="23"/>
        <v>28.2400403429148</v>
      </c>
      <c r="Q80" s="20">
        <v>100</v>
      </c>
      <c r="R80" s="14">
        <f t="shared" si="24"/>
        <v>100.857286938981</v>
      </c>
      <c r="S80" s="14">
        <f t="shared" si="25"/>
        <v>6.50195058517555</v>
      </c>
      <c r="T80" s="21">
        <v>10</v>
      </c>
      <c r="U80" s="22">
        <f t="shared" si="26"/>
        <v>43.3463372345037</v>
      </c>
    </row>
    <row r="81" spans="1:21">
      <c r="A81" s="13">
        <v>79</v>
      </c>
      <c r="B81" s="14" t="s">
        <v>100</v>
      </c>
      <c r="C81" s="15">
        <f t="shared" si="14"/>
        <v>87.2036357107518</v>
      </c>
      <c r="D81" s="14">
        <f t="shared" si="15"/>
        <v>21.3674578656407</v>
      </c>
      <c r="E81" s="16">
        <v>1596021.49</v>
      </c>
      <c r="F81" s="16">
        <f t="shared" si="16"/>
        <v>61.0498796161163</v>
      </c>
      <c r="G81" s="14">
        <f t="shared" si="17"/>
        <v>17.9934569247546</v>
      </c>
      <c r="H81" s="17">
        <v>11</v>
      </c>
      <c r="I81" s="14">
        <f t="shared" si="18"/>
        <v>119.956379498364</v>
      </c>
      <c r="J81" s="14">
        <f t="shared" si="19"/>
        <v>2.42161339421613</v>
      </c>
      <c r="K81" s="17">
        <v>15.91</v>
      </c>
      <c r="L81" s="14">
        <f t="shared" si="20"/>
        <v>121.080669710807</v>
      </c>
      <c r="M81" s="14">
        <f t="shared" si="21"/>
        <v>3.52697095435685</v>
      </c>
      <c r="N81" s="17">
        <v>17</v>
      </c>
      <c r="O81" s="14">
        <f t="shared" si="22"/>
        <v>70.5394190871369</v>
      </c>
      <c r="P81" s="14">
        <f t="shared" si="23"/>
        <v>28.2400403429148</v>
      </c>
      <c r="Q81" s="20">
        <v>100</v>
      </c>
      <c r="R81" s="14">
        <f t="shared" si="24"/>
        <v>100.857286938981</v>
      </c>
      <c r="S81" s="14">
        <f t="shared" si="25"/>
        <v>13.6540962288687</v>
      </c>
      <c r="T81" s="21">
        <v>21</v>
      </c>
      <c r="U81" s="22">
        <f t="shared" si="26"/>
        <v>91.0273081924577</v>
      </c>
    </row>
    <row r="82" spans="1:21">
      <c r="A82" s="13">
        <v>80</v>
      </c>
      <c r="B82" s="14" t="s">
        <v>101</v>
      </c>
      <c r="C82" s="15">
        <f t="shared" si="14"/>
        <v>86.6283439288216</v>
      </c>
      <c r="D82" s="14">
        <f t="shared" si="15"/>
        <v>31.1720409415636</v>
      </c>
      <c r="E82" s="16">
        <v>2328365.29</v>
      </c>
      <c r="F82" s="16">
        <f t="shared" si="16"/>
        <v>89.0629741187531</v>
      </c>
      <c r="G82" s="14">
        <f t="shared" si="17"/>
        <v>14.721919302072</v>
      </c>
      <c r="H82" s="17">
        <v>9</v>
      </c>
      <c r="I82" s="14">
        <f t="shared" si="18"/>
        <v>98.1461286804798</v>
      </c>
      <c r="J82" s="14">
        <f t="shared" si="19"/>
        <v>1.96194824961948</v>
      </c>
      <c r="K82" s="17">
        <v>12.89</v>
      </c>
      <c r="L82" s="14">
        <f t="shared" si="20"/>
        <v>98.0974124809741</v>
      </c>
      <c r="M82" s="14">
        <f t="shared" si="21"/>
        <v>2.69709543568465</v>
      </c>
      <c r="N82" s="17">
        <v>13</v>
      </c>
      <c r="O82" s="14">
        <f t="shared" si="22"/>
        <v>53.9419087136929</v>
      </c>
      <c r="P82" s="14">
        <f t="shared" si="23"/>
        <v>23.7216338880484</v>
      </c>
      <c r="Q82" s="20">
        <v>84</v>
      </c>
      <c r="R82" s="14">
        <f t="shared" si="24"/>
        <v>84.7201210287443</v>
      </c>
      <c r="S82" s="14">
        <f t="shared" si="25"/>
        <v>12.3537061118336</v>
      </c>
      <c r="T82" s="21">
        <v>19</v>
      </c>
      <c r="U82" s="22">
        <f t="shared" si="26"/>
        <v>82.358040745557</v>
      </c>
    </row>
    <row r="83" spans="1:21">
      <c r="A83" s="13">
        <v>81</v>
      </c>
      <c r="B83" s="14" t="s">
        <v>102</v>
      </c>
      <c r="C83" s="15">
        <f t="shared" si="14"/>
        <v>84.9840290546345</v>
      </c>
      <c r="D83" s="14">
        <f t="shared" si="15"/>
        <v>13.734865308432</v>
      </c>
      <c r="E83" s="16">
        <v>1025912.41</v>
      </c>
      <c r="F83" s="16">
        <f t="shared" si="16"/>
        <v>39.2424723098057</v>
      </c>
      <c r="G83" s="14">
        <f t="shared" si="17"/>
        <v>16.3576881134133</v>
      </c>
      <c r="H83" s="17">
        <v>10</v>
      </c>
      <c r="I83" s="14">
        <f t="shared" si="18"/>
        <v>109.051254089422</v>
      </c>
      <c r="J83" s="14">
        <f t="shared" si="19"/>
        <v>2.07001522070015</v>
      </c>
      <c r="K83" s="17">
        <v>13.6</v>
      </c>
      <c r="L83" s="14">
        <f t="shared" si="20"/>
        <v>103.500761035008</v>
      </c>
      <c r="M83" s="14">
        <f t="shared" si="21"/>
        <v>7.67634854771784</v>
      </c>
      <c r="N83" s="17">
        <v>37</v>
      </c>
      <c r="O83" s="14">
        <f t="shared" si="22"/>
        <v>153.526970954357</v>
      </c>
      <c r="P83" s="14">
        <f t="shared" si="23"/>
        <v>28.2400403429148</v>
      </c>
      <c r="Q83" s="20">
        <v>100</v>
      </c>
      <c r="R83" s="14">
        <f t="shared" si="24"/>
        <v>100.857286938981</v>
      </c>
      <c r="S83" s="14">
        <f t="shared" si="25"/>
        <v>16.9050715214564</v>
      </c>
      <c r="T83" s="21">
        <v>26</v>
      </c>
      <c r="U83" s="22">
        <f t="shared" si="26"/>
        <v>112.70047680971</v>
      </c>
    </row>
    <row r="84" spans="1:21">
      <c r="A84" s="13">
        <v>82</v>
      </c>
      <c r="B84" s="14" t="s">
        <v>103</v>
      </c>
      <c r="C84" s="15">
        <f t="shared" si="14"/>
        <v>84.4281144032121</v>
      </c>
      <c r="D84" s="14">
        <f t="shared" si="15"/>
        <v>20.1794069234765</v>
      </c>
      <c r="E84" s="16">
        <v>1507281.18</v>
      </c>
      <c r="F84" s="16">
        <f t="shared" si="16"/>
        <v>57.6554483527899</v>
      </c>
      <c r="G84" s="14">
        <f t="shared" si="17"/>
        <v>11.4503816793893</v>
      </c>
      <c r="H84" s="17">
        <v>7</v>
      </c>
      <c r="I84" s="14">
        <f t="shared" si="18"/>
        <v>76.3358778625954</v>
      </c>
      <c r="J84" s="14">
        <f t="shared" si="19"/>
        <v>1.60882800608828</v>
      </c>
      <c r="K84" s="17">
        <v>10.57</v>
      </c>
      <c r="L84" s="14">
        <f t="shared" si="20"/>
        <v>80.441400304414</v>
      </c>
      <c r="M84" s="14">
        <f t="shared" si="21"/>
        <v>5.39419087136929</v>
      </c>
      <c r="N84" s="17">
        <v>26</v>
      </c>
      <c r="O84" s="14">
        <f t="shared" si="22"/>
        <v>107.883817427386</v>
      </c>
      <c r="P84" s="14">
        <f t="shared" si="23"/>
        <v>28.2400403429148</v>
      </c>
      <c r="Q84" s="20">
        <v>100</v>
      </c>
      <c r="R84" s="14">
        <f t="shared" si="24"/>
        <v>100.857286938981</v>
      </c>
      <c r="S84" s="14">
        <f t="shared" si="25"/>
        <v>17.555266579974</v>
      </c>
      <c r="T84" s="21">
        <v>27</v>
      </c>
      <c r="U84" s="22">
        <f t="shared" si="26"/>
        <v>117.03511053316</v>
      </c>
    </row>
    <row r="85" spans="1:21">
      <c r="A85" s="13">
        <v>83</v>
      </c>
      <c r="B85" s="14" t="s">
        <v>104</v>
      </c>
      <c r="C85" s="15">
        <f t="shared" si="14"/>
        <v>84.1449028535858</v>
      </c>
      <c r="D85" s="14">
        <f t="shared" si="15"/>
        <v>17.2030755245274</v>
      </c>
      <c r="E85" s="16">
        <v>1284967</v>
      </c>
      <c r="F85" s="16">
        <f t="shared" si="16"/>
        <v>49.1516443557926</v>
      </c>
      <c r="G85" s="14">
        <f t="shared" si="17"/>
        <v>14.721919302072</v>
      </c>
      <c r="H85" s="17">
        <v>9</v>
      </c>
      <c r="I85" s="14">
        <f t="shared" si="18"/>
        <v>98.1461286804798</v>
      </c>
      <c r="J85" s="14">
        <f t="shared" si="19"/>
        <v>2.92541856925419</v>
      </c>
      <c r="K85" s="17">
        <v>19.22</v>
      </c>
      <c r="L85" s="14">
        <f t="shared" si="20"/>
        <v>146.270928462709</v>
      </c>
      <c r="M85" s="14">
        <f t="shared" si="21"/>
        <v>4.149377593361</v>
      </c>
      <c r="N85" s="17">
        <v>20</v>
      </c>
      <c r="O85" s="14">
        <f t="shared" si="22"/>
        <v>82.9875518672199</v>
      </c>
      <c r="P85" s="14">
        <f t="shared" si="23"/>
        <v>28.2400403429148</v>
      </c>
      <c r="Q85" s="20">
        <v>100</v>
      </c>
      <c r="R85" s="14">
        <f t="shared" si="24"/>
        <v>100.857286938981</v>
      </c>
      <c r="S85" s="14">
        <f t="shared" si="25"/>
        <v>16.9050715214564</v>
      </c>
      <c r="T85" s="21">
        <v>26</v>
      </c>
      <c r="U85" s="22">
        <f t="shared" si="26"/>
        <v>112.70047680971</v>
      </c>
    </row>
    <row r="86" spans="1:21">
      <c r="A86" s="13">
        <v>84</v>
      </c>
      <c r="B86" s="14" t="s">
        <v>105</v>
      </c>
      <c r="C86" s="15">
        <f t="shared" si="14"/>
        <v>82.4514517157552</v>
      </c>
      <c r="D86" s="14">
        <f t="shared" si="15"/>
        <v>24.6411221395146</v>
      </c>
      <c r="E86" s="16">
        <v>1840544.66</v>
      </c>
      <c r="F86" s="16">
        <f t="shared" si="16"/>
        <v>70.4032061128987</v>
      </c>
      <c r="G86" s="14">
        <f t="shared" si="17"/>
        <v>14.721919302072</v>
      </c>
      <c r="H86" s="17">
        <v>9</v>
      </c>
      <c r="I86" s="14">
        <f t="shared" si="18"/>
        <v>98.1461286804798</v>
      </c>
      <c r="J86" s="14">
        <f t="shared" si="19"/>
        <v>2.53729071537291</v>
      </c>
      <c r="K86" s="17">
        <v>16.67</v>
      </c>
      <c r="L86" s="14">
        <f t="shared" si="20"/>
        <v>126.864535768645</v>
      </c>
      <c r="M86" s="14">
        <f t="shared" si="21"/>
        <v>5.80912863070539</v>
      </c>
      <c r="N86" s="17">
        <v>28</v>
      </c>
      <c r="O86" s="14">
        <f t="shared" si="22"/>
        <v>116.182572614108</v>
      </c>
      <c r="P86" s="14">
        <f t="shared" si="23"/>
        <v>28.2400403429148</v>
      </c>
      <c r="Q86" s="20">
        <v>100</v>
      </c>
      <c r="R86" s="14">
        <f t="shared" si="24"/>
        <v>100.857286938981</v>
      </c>
      <c r="S86" s="14">
        <f t="shared" si="25"/>
        <v>6.50195058517555</v>
      </c>
      <c r="T86" s="21">
        <v>10</v>
      </c>
      <c r="U86" s="22">
        <f t="shared" si="26"/>
        <v>43.3463372345037</v>
      </c>
    </row>
    <row r="87" spans="1:21">
      <c r="A87" s="13">
        <v>85</v>
      </c>
      <c r="B87" s="14" t="s">
        <v>106</v>
      </c>
      <c r="C87" s="15">
        <f t="shared" si="14"/>
        <v>82.0021876123409</v>
      </c>
      <c r="D87" s="14">
        <f t="shared" si="15"/>
        <v>15.0320567033133</v>
      </c>
      <c r="E87" s="16">
        <v>1122804.86</v>
      </c>
      <c r="F87" s="16">
        <f t="shared" si="16"/>
        <v>42.9487334380381</v>
      </c>
      <c r="G87" s="14">
        <f t="shared" si="17"/>
        <v>19.629225736096</v>
      </c>
      <c r="H87" s="17">
        <v>12</v>
      </c>
      <c r="I87" s="14">
        <f t="shared" si="18"/>
        <v>130.861504907306</v>
      </c>
      <c r="J87" s="14">
        <f t="shared" si="19"/>
        <v>1.71232876712329</v>
      </c>
      <c r="K87" s="17">
        <v>11.25</v>
      </c>
      <c r="L87" s="14">
        <f t="shared" si="20"/>
        <v>85.6164383561644</v>
      </c>
      <c r="M87" s="14">
        <f t="shared" si="21"/>
        <v>3.7344398340249</v>
      </c>
      <c r="N87" s="17">
        <v>18</v>
      </c>
      <c r="O87" s="14">
        <f t="shared" si="22"/>
        <v>74.6887966804979</v>
      </c>
      <c r="P87" s="14">
        <f t="shared" si="23"/>
        <v>28.2400403429148</v>
      </c>
      <c r="Q87" s="20">
        <v>100</v>
      </c>
      <c r="R87" s="14">
        <f t="shared" si="24"/>
        <v>100.857286938981</v>
      </c>
      <c r="S87" s="14">
        <f t="shared" si="25"/>
        <v>13.6540962288687</v>
      </c>
      <c r="T87" s="21">
        <v>21</v>
      </c>
      <c r="U87" s="22">
        <f t="shared" si="26"/>
        <v>91.0273081924577</v>
      </c>
    </row>
    <row r="88" spans="1:21">
      <c r="A88" s="13">
        <v>86</v>
      </c>
      <c r="B88" s="14" t="s">
        <v>107</v>
      </c>
      <c r="C88" s="15">
        <f t="shared" si="14"/>
        <v>81.0075812207601</v>
      </c>
      <c r="D88" s="14">
        <f t="shared" si="15"/>
        <v>26.0212897801502</v>
      </c>
      <c r="E88" s="16">
        <v>1943634.94</v>
      </c>
      <c r="F88" s="16">
        <f t="shared" si="16"/>
        <v>74.3465422290006</v>
      </c>
      <c r="G88" s="14">
        <f t="shared" si="17"/>
        <v>13.0861504907306</v>
      </c>
      <c r="H88" s="17">
        <v>8</v>
      </c>
      <c r="I88" s="14">
        <f t="shared" si="18"/>
        <v>87.2410032715376</v>
      </c>
      <c r="J88" s="14">
        <f t="shared" si="19"/>
        <v>1.14155251141553</v>
      </c>
      <c r="K88" s="17">
        <v>7.5</v>
      </c>
      <c r="L88" s="14">
        <f t="shared" si="20"/>
        <v>57.0776255707763</v>
      </c>
      <c r="M88" s="14">
        <f t="shared" si="21"/>
        <v>6.01659751037344</v>
      </c>
      <c r="N88" s="17">
        <v>29</v>
      </c>
      <c r="O88" s="14">
        <f t="shared" si="22"/>
        <v>120.331950207469</v>
      </c>
      <c r="P88" s="14">
        <f t="shared" si="23"/>
        <v>28.2400403429148</v>
      </c>
      <c r="Q88" s="20">
        <v>100</v>
      </c>
      <c r="R88" s="14">
        <f t="shared" si="24"/>
        <v>100.857286938981</v>
      </c>
      <c r="S88" s="14">
        <f t="shared" si="25"/>
        <v>6.50195058517555</v>
      </c>
      <c r="T88" s="21">
        <v>10</v>
      </c>
      <c r="U88" s="22">
        <f t="shared" si="26"/>
        <v>43.3463372345037</v>
      </c>
    </row>
    <row r="89" spans="1:21">
      <c r="A89" s="13">
        <v>87</v>
      </c>
      <c r="B89" s="14" t="s">
        <v>108</v>
      </c>
      <c r="C89" s="15">
        <f t="shared" si="14"/>
        <v>80.0492647082521</v>
      </c>
      <c r="D89" s="14">
        <f t="shared" si="15"/>
        <v>27.1505581109818</v>
      </c>
      <c r="E89" s="16">
        <v>2027984.54</v>
      </c>
      <c r="F89" s="16">
        <f t="shared" si="16"/>
        <v>77.5730231742337</v>
      </c>
      <c r="G89" s="14">
        <f t="shared" si="17"/>
        <v>11.4503816793893</v>
      </c>
      <c r="H89" s="17">
        <v>7</v>
      </c>
      <c r="I89" s="14">
        <f t="shared" si="18"/>
        <v>76.3358778625954</v>
      </c>
      <c r="J89" s="14">
        <f t="shared" si="19"/>
        <v>1.02130898021309</v>
      </c>
      <c r="K89" s="17">
        <v>6.71</v>
      </c>
      <c r="L89" s="14">
        <f t="shared" si="20"/>
        <v>51.0654490106545</v>
      </c>
      <c r="M89" s="14">
        <f t="shared" si="21"/>
        <v>3.7344398340249</v>
      </c>
      <c r="N89" s="17">
        <v>18</v>
      </c>
      <c r="O89" s="14">
        <f t="shared" si="22"/>
        <v>74.6887966804979</v>
      </c>
      <c r="P89" s="14">
        <f t="shared" si="23"/>
        <v>28.2400403429148</v>
      </c>
      <c r="Q89" s="20">
        <v>100</v>
      </c>
      <c r="R89" s="14">
        <f t="shared" si="24"/>
        <v>100.857286938981</v>
      </c>
      <c r="S89" s="14">
        <f t="shared" si="25"/>
        <v>8.45253576072822</v>
      </c>
      <c r="T89" s="21">
        <v>13</v>
      </c>
      <c r="U89" s="22">
        <f t="shared" si="26"/>
        <v>56.3502384048548</v>
      </c>
    </row>
    <row r="90" spans="1:21">
      <c r="A90" s="13">
        <v>88</v>
      </c>
      <c r="B90" s="14" t="s">
        <v>109</v>
      </c>
      <c r="C90" s="15">
        <f t="shared" si="14"/>
        <v>79.3855440164204</v>
      </c>
      <c r="D90" s="14">
        <f t="shared" si="15"/>
        <v>20.9657577442499</v>
      </c>
      <c r="E90" s="16">
        <v>1566016.89</v>
      </c>
      <c r="F90" s="16">
        <f t="shared" si="16"/>
        <v>59.902164983571</v>
      </c>
      <c r="G90" s="14">
        <f t="shared" si="17"/>
        <v>14.721919302072</v>
      </c>
      <c r="H90" s="17">
        <v>9</v>
      </c>
      <c r="I90" s="14">
        <f t="shared" si="18"/>
        <v>98.1461286804798</v>
      </c>
      <c r="J90" s="14">
        <f t="shared" si="19"/>
        <v>2.53729071537291</v>
      </c>
      <c r="K90" s="17">
        <v>16.67</v>
      </c>
      <c r="L90" s="14">
        <f t="shared" si="20"/>
        <v>126.864535768645</v>
      </c>
      <c r="M90" s="14">
        <f t="shared" si="21"/>
        <v>1.86721991701245</v>
      </c>
      <c r="N90" s="17">
        <v>9</v>
      </c>
      <c r="O90" s="14">
        <f t="shared" si="22"/>
        <v>37.344398340249</v>
      </c>
      <c r="P90" s="14">
        <f t="shared" si="23"/>
        <v>28.2400403429148</v>
      </c>
      <c r="Q90" s="20">
        <v>100</v>
      </c>
      <c r="R90" s="14">
        <f t="shared" si="24"/>
        <v>100.857286938981</v>
      </c>
      <c r="S90" s="14">
        <f t="shared" si="25"/>
        <v>11.0533159947984</v>
      </c>
      <c r="T90" s="21">
        <v>17</v>
      </c>
      <c r="U90" s="22">
        <f t="shared" si="26"/>
        <v>73.6887732986563</v>
      </c>
    </row>
    <row r="91" spans="1:21">
      <c r="A91" s="13">
        <v>89</v>
      </c>
      <c r="B91" s="14" t="s">
        <v>110</v>
      </c>
      <c r="C91" s="15">
        <f t="shared" si="14"/>
        <v>78.6693274981577</v>
      </c>
      <c r="D91" s="14">
        <f t="shared" si="15"/>
        <v>9.59058243237553</v>
      </c>
      <c r="E91" s="16">
        <v>716359.23</v>
      </c>
      <c r="F91" s="16">
        <f t="shared" si="16"/>
        <v>27.4016640925015</v>
      </c>
      <c r="G91" s="14">
        <f t="shared" si="17"/>
        <v>13.0861504907306</v>
      </c>
      <c r="H91" s="17">
        <v>8</v>
      </c>
      <c r="I91" s="14">
        <f t="shared" si="18"/>
        <v>87.2410032715376</v>
      </c>
      <c r="J91" s="14">
        <f t="shared" si="19"/>
        <v>2.49315068493151</v>
      </c>
      <c r="K91" s="17">
        <v>16.38</v>
      </c>
      <c r="L91" s="14">
        <f t="shared" si="20"/>
        <v>124.657534246575</v>
      </c>
      <c r="M91" s="14">
        <f t="shared" si="21"/>
        <v>7.05394190871369</v>
      </c>
      <c r="N91" s="17">
        <v>34</v>
      </c>
      <c r="O91" s="14">
        <f t="shared" si="22"/>
        <v>141.078838174274</v>
      </c>
      <c r="P91" s="14">
        <f t="shared" si="23"/>
        <v>28.2400403429148</v>
      </c>
      <c r="Q91" s="20">
        <v>100</v>
      </c>
      <c r="R91" s="14">
        <f t="shared" si="24"/>
        <v>100.857286938981</v>
      </c>
      <c r="S91" s="14">
        <f t="shared" si="25"/>
        <v>18.2054616384915</v>
      </c>
      <c r="T91" s="21">
        <v>28</v>
      </c>
      <c r="U91" s="22">
        <f t="shared" si="26"/>
        <v>121.36974425661</v>
      </c>
    </row>
    <row r="92" spans="1:21">
      <c r="A92" s="13">
        <v>90</v>
      </c>
      <c r="B92" s="14" t="s">
        <v>111</v>
      </c>
      <c r="C92" s="15">
        <f t="shared" si="14"/>
        <v>78.3407919752557</v>
      </c>
      <c r="D92" s="14">
        <f t="shared" si="15"/>
        <v>18.027890330815</v>
      </c>
      <c r="E92" s="16">
        <v>1346575.74</v>
      </c>
      <c r="F92" s="16">
        <f t="shared" si="16"/>
        <v>51.5082580880429</v>
      </c>
      <c r="G92" s="14">
        <f t="shared" si="17"/>
        <v>13.0861504907306</v>
      </c>
      <c r="H92" s="17">
        <v>8</v>
      </c>
      <c r="I92" s="14">
        <f t="shared" si="18"/>
        <v>87.2410032715376</v>
      </c>
      <c r="J92" s="14">
        <f t="shared" si="19"/>
        <v>2.51141552511416</v>
      </c>
      <c r="K92" s="17">
        <v>16.5</v>
      </c>
      <c r="L92" s="14">
        <f t="shared" si="20"/>
        <v>125.570776255708</v>
      </c>
      <c r="M92" s="14">
        <f t="shared" si="21"/>
        <v>4.77178423236515</v>
      </c>
      <c r="N92" s="17">
        <v>23</v>
      </c>
      <c r="O92" s="14">
        <f t="shared" si="22"/>
        <v>95.4356846473029</v>
      </c>
      <c r="P92" s="14">
        <f t="shared" si="23"/>
        <v>28.2400403429148</v>
      </c>
      <c r="Q92" s="20">
        <v>100</v>
      </c>
      <c r="R92" s="14">
        <f t="shared" si="24"/>
        <v>100.857286938981</v>
      </c>
      <c r="S92" s="14">
        <f t="shared" si="25"/>
        <v>11.703511053316</v>
      </c>
      <c r="T92" s="21">
        <v>18</v>
      </c>
      <c r="U92" s="22">
        <f t="shared" si="26"/>
        <v>78.0234070221066</v>
      </c>
    </row>
    <row r="93" spans="1:21">
      <c r="A93" s="13">
        <v>91</v>
      </c>
      <c r="B93" s="14" t="s">
        <v>112</v>
      </c>
      <c r="C93" s="15">
        <f t="shared" si="14"/>
        <v>76.5552719428189</v>
      </c>
      <c r="D93" s="14">
        <f t="shared" si="15"/>
        <v>11.5446981022162</v>
      </c>
      <c r="E93" s="16">
        <v>862320</v>
      </c>
      <c r="F93" s="16">
        <f t="shared" si="16"/>
        <v>32.9848517206178</v>
      </c>
      <c r="G93" s="14">
        <f t="shared" si="17"/>
        <v>16.3576881134133</v>
      </c>
      <c r="H93" s="17">
        <v>10</v>
      </c>
      <c r="I93" s="14">
        <f t="shared" si="18"/>
        <v>109.051254089422</v>
      </c>
      <c r="J93" s="14">
        <f t="shared" si="19"/>
        <v>2.22222222222222</v>
      </c>
      <c r="K93" s="17">
        <v>14.6</v>
      </c>
      <c r="L93" s="14">
        <f t="shared" si="20"/>
        <v>111.111111111111</v>
      </c>
      <c r="M93" s="14">
        <f t="shared" si="21"/>
        <v>5.18672199170124</v>
      </c>
      <c r="N93" s="17">
        <v>25</v>
      </c>
      <c r="O93" s="14">
        <f t="shared" si="22"/>
        <v>103.734439834025</v>
      </c>
      <c r="P93" s="14">
        <f t="shared" si="23"/>
        <v>28.2400403429148</v>
      </c>
      <c r="Q93" s="20">
        <v>100</v>
      </c>
      <c r="R93" s="14">
        <f t="shared" si="24"/>
        <v>100.857286938981</v>
      </c>
      <c r="S93" s="14">
        <f t="shared" si="25"/>
        <v>13.0039011703511</v>
      </c>
      <c r="T93" s="21">
        <v>20</v>
      </c>
      <c r="U93" s="22">
        <f t="shared" si="26"/>
        <v>86.6926744690074</v>
      </c>
    </row>
    <row r="94" spans="1:21">
      <c r="A94" s="13">
        <v>92</v>
      </c>
      <c r="B94" s="14" t="s">
        <v>113</v>
      </c>
      <c r="C94" s="15">
        <f t="shared" si="14"/>
        <v>74.2782109613122</v>
      </c>
      <c r="D94" s="14">
        <f t="shared" si="15"/>
        <v>19.1743119741564</v>
      </c>
      <c r="E94" s="16">
        <v>1432206.59</v>
      </c>
      <c r="F94" s="16">
        <f t="shared" si="16"/>
        <v>54.7837484975898</v>
      </c>
      <c r="G94" s="14">
        <f t="shared" si="17"/>
        <v>8.17884405670665</v>
      </c>
      <c r="H94" s="17">
        <v>5</v>
      </c>
      <c r="I94" s="14">
        <f t="shared" si="18"/>
        <v>54.525627044711</v>
      </c>
      <c r="J94" s="14">
        <f t="shared" si="19"/>
        <v>0.273972602739726</v>
      </c>
      <c r="K94" s="17">
        <v>1.8</v>
      </c>
      <c r="L94" s="14">
        <f t="shared" si="20"/>
        <v>13.6986301369863</v>
      </c>
      <c r="M94" s="14">
        <f t="shared" si="21"/>
        <v>9.95850622406639</v>
      </c>
      <c r="N94" s="17">
        <v>48</v>
      </c>
      <c r="O94" s="14">
        <f t="shared" si="22"/>
        <v>199.170124481328</v>
      </c>
      <c r="P94" s="14">
        <f t="shared" si="23"/>
        <v>28.2400403429148</v>
      </c>
      <c r="Q94" s="20">
        <v>100</v>
      </c>
      <c r="R94" s="14">
        <f t="shared" si="24"/>
        <v>100.857286938981</v>
      </c>
      <c r="S94" s="14">
        <f t="shared" si="25"/>
        <v>8.45253576072822</v>
      </c>
      <c r="T94" s="21">
        <v>13</v>
      </c>
      <c r="U94" s="22">
        <f t="shared" si="26"/>
        <v>56.3502384048548</v>
      </c>
    </row>
    <row r="95" spans="1:21">
      <c r="A95" s="13">
        <v>93</v>
      </c>
      <c r="B95" s="14" t="s">
        <v>114</v>
      </c>
      <c r="C95" s="15">
        <f t="shared" si="14"/>
        <v>74.173860019395</v>
      </c>
      <c r="D95" s="14">
        <f t="shared" si="15"/>
        <v>12.7257207716247</v>
      </c>
      <c r="E95" s="16">
        <v>950535.34</v>
      </c>
      <c r="F95" s="16">
        <f t="shared" si="16"/>
        <v>36.3592022046421</v>
      </c>
      <c r="G95" s="14">
        <f t="shared" si="17"/>
        <v>14.721919302072</v>
      </c>
      <c r="H95" s="17">
        <v>9</v>
      </c>
      <c r="I95" s="14">
        <f t="shared" si="18"/>
        <v>98.1461286804798</v>
      </c>
      <c r="J95" s="14">
        <f t="shared" si="19"/>
        <v>2.38508371385084</v>
      </c>
      <c r="K95" s="17">
        <v>15.67</v>
      </c>
      <c r="L95" s="14">
        <f t="shared" si="20"/>
        <v>119.254185692542</v>
      </c>
      <c r="M95" s="14">
        <f t="shared" si="21"/>
        <v>8.29875518672199</v>
      </c>
      <c r="N95" s="17">
        <v>40</v>
      </c>
      <c r="O95" s="14">
        <f t="shared" si="22"/>
        <v>165.97510373444</v>
      </c>
      <c r="P95" s="14">
        <f t="shared" si="23"/>
        <v>28.2400403429148</v>
      </c>
      <c r="Q95" s="20">
        <v>100</v>
      </c>
      <c r="R95" s="14">
        <f t="shared" si="24"/>
        <v>100.857286938981</v>
      </c>
      <c r="S95" s="14">
        <f t="shared" si="25"/>
        <v>7.80234070221066</v>
      </c>
      <c r="T95" s="21">
        <v>12</v>
      </c>
      <c r="U95" s="22">
        <f t="shared" si="26"/>
        <v>52.0156046814044</v>
      </c>
    </row>
    <row r="96" spans="1:21">
      <c r="A96" s="13">
        <v>94</v>
      </c>
      <c r="B96" s="14" t="s">
        <v>115</v>
      </c>
      <c r="C96" s="15">
        <f t="shared" si="14"/>
        <v>73.3247767302189</v>
      </c>
      <c r="D96" s="14">
        <f t="shared" si="15"/>
        <v>18.1211766378094</v>
      </c>
      <c r="E96" s="16">
        <v>1353543.67</v>
      </c>
      <c r="F96" s="16">
        <f t="shared" si="16"/>
        <v>51.7747903937411</v>
      </c>
      <c r="G96" s="14">
        <f t="shared" si="17"/>
        <v>13.0861504907306</v>
      </c>
      <c r="H96" s="17">
        <v>8</v>
      </c>
      <c r="I96" s="14">
        <f t="shared" si="18"/>
        <v>87.2410032715376</v>
      </c>
      <c r="J96" s="14">
        <f t="shared" si="19"/>
        <v>2.18873668188737</v>
      </c>
      <c r="K96" s="17">
        <v>14.38</v>
      </c>
      <c r="L96" s="14">
        <f t="shared" si="20"/>
        <v>109.436834094368</v>
      </c>
      <c r="M96" s="14">
        <f t="shared" si="21"/>
        <v>5.18672199170124</v>
      </c>
      <c r="N96" s="17">
        <v>25</v>
      </c>
      <c r="O96" s="14">
        <f t="shared" si="22"/>
        <v>103.734439834025</v>
      </c>
      <c r="P96" s="14">
        <f t="shared" si="23"/>
        <v>28.2400403429148</v>
      </c>
      <c r="Q96" s="20">
        <v>100</v>
      </c>
      <c r="R96" s="14">
        <f t="shared" si="24"/>
        <v>100.857286938981</v>
      </c>
      <c r="S96" s="14">
        <f t="shared" si="25"/>
        <v>6.50195058517555</v>
      </c>
      <c r="T96" s="21">
        <v>10</v>
      </c>
      <c r="U96" s="22">
        <f t="shared" si="26"/>
        <v>43.3463372345037</v>
      </c>
    </row>
    <row r="97" spans="1:21">
      <c r="A97" s="13">
        <v>95</v>
      </c>
      <c r="B97" s="14" t="s">
        <v>116</v>
      </c>
      <c r="C97" s="15">
        <f t="shared" si="14"/>
        <v>72.6843330341075</v>
      </c>
      <c r="D97" s="14">
        <f t="shared" si="15"/>
        <v>10.5412502725357</v>
      </c>
      <c r="E97" s="16">
        <v>787368.44</v>
      </c>
      <c r="F97" s="16">
        <f t="shared" si="16"/>
        <v>30.1178579215304</v>
      </c>
      <c r="G97" s="14">
        <f t="shared" si="17"/>
        <v>16.3576881134133</v>
      </c>
      <c r="H97" s="17">
        <v>10</v>
      </c>
      <c r="I97" s="14">
        <f t="shared" si="18"/>
        <v>109.051254089422</v>
      </c>
      <c r="J97" s="14">
        <f t="shared" si="19"/>
        <v>1.87214611872146</v>
      </c>
      <c r="K97" s="17">
        <v>12.3</v>
      </c>
      <c r="L97" s="14">
        <f t="shared" si="20"/>
        <v>93.6073059360731</v>
      </c>
      <c r="M97" s="14">
        <f t="shared" si="21"/>
        <v>3.3195020746888</v>
      </c>
      <c r="N97" s="17">
        <v>16</v>
      </c>
      <c r="O97" s="14">
        <f t="shared" si="22"/>
        <v>66.3900414937759</v>
      </c>
      <c r="P97" s="14">
        <f t="shared" si="23"/>
        <v>28.2400403429148</v>
      </c>
      <c r="Q97" s="20">
        <v>100</v>
      </c>
      <c r="R97" s="14">
        <f t="shared" si="24"/>
        <v>100.857286938981</v>
      </c>
      <c r="S97" s="14">
        <f t="shared" si="25"/>
        <v>12.3537061118336</v>
      </c>
      <c r="T97" s="21">
        <v>19</v>
      </c>
      <c r="U97" s="22">
        <f t="shared" si="26"/>
        <v>82.358040745557</v>
      </c>
    </row>
    <row r="98" spans="1:21">
      <c r="A98" s="13">
        <v>96</v>
      </c>
      <c r="B98" s="14" t="s">
        <v>117</v>
      </c>
      <c r="C98" s="15">
        <f t="shared" si="14"/>
        <v>72.5712725726694</v>
      </c>
      <c r="D98" s="14">
        <f t="shared" si="15"/>
        <v>11.9087775451407</v>
      </c>
      <c r="E98" s="16">
        <v>889514.56</v>
      </c>
      <c r="F98" s="16">
        <f t="shared" si="16"/>
        <v>34.0250787004019</v>
      </c>
      <c r="G98" s="14">
        <f t="shared" si="17"/>
        <v>14.721919302072</v>
      </c>
      <c r="H98" s="17">
        <v>9</v>
      </c>
      <c r="I98" s="14">
        <f t="shared" si="18"/>
        <v>98.1461286804798</v>
      </c>
      <c r="J98" s="14">
        <f t="shared" si="19"/>
        <v>2.31659056316591</v>
      </c>
      <c r="K98" s="17">
        <v>15.22</v>
      </c>
      <c r="L98" s="14">
        <f t="shared" si="20"/>
        <v>115.829528158295</v>
      </c>
      <c r="M98" s="14">
        <f t="shared" si="21"/>
        <v>4.35684647302905</v>
      </c>
      <c r="N98" s="17">
        <v>21</v>
      </c>
      <c r="O98" s="14">
        <f t="shared" si="22"/>
        <v>87.1369294605809</v>
      </c>
      <c r="P98" s="14">
        <f t="shared" si="23"/>
        <v>26.2632375189107</v>
      </c>
      <c r="Q98" s="20">
        <v>93</v>
      </c>
      <c r="R98" s="14">
        <f t="shared" si="24"/>
        <v>93.7972768532526</v>
      </c>
      <c r="S98" s="14">
        <f t="shared" si="25"/>
        <v>13.0039011703511</v>
      </c>
      <c r="T98" s="21">
        <v>20</v>
      </c>
      <c r="U98" s="22">
        <f t="shared" si="26"/>
        <v>86.6926744690074</v>
      </c>
    </row>
    <row r="99" spans="1:21">
      <c r="A99" s="13">
        <v>97</v>
      </c>
      <c r="B99" s="14" t="s">
        <v>118</v>
      </c>
      <c r="C99" s="15">
        <f t="shared" si="14"/>
        <v>72.4213762135453</v>
      </c>
      <c r="D99" s="14">
        <f t="shared" si="15"/>
        <v>18.3546424252844</v>
      </c>
      <c r="E99" s="16">
        <v>1370982.17</v>
      </c>
      <c r="F99" s="16">
        <f t="shared" si="16"/>
        <v>52.4418355008127</v>
      </c>
      <c r="G99" s="14">
        <f t="shared" si="17"/>
        <v>13.0861504907306</v>
      </c>
      <c r="H99" s="17">
        <v>8</v>
      </c>
      <c r="I99" s="14">
        <f t="shared" si="18"/>
        <v>87.2410032715376</v>
      </c>
      <c r="J99" s="14">
        <f t="shared" si="19"/>
        <v>1.67427701674277</v>
      </c>
      <c r="K99" s="17">
        <v>11</v>
      </c>
      <c r="L99" s="14">
        <f t="shared" si="20"/>
        <v>83.7138508371385</v>
      </c>
      <c r="M99" s="14">
        <f t="shared" si="21"/>
        <v>4.5643153526971</v>
      </c>
      <c r="N99" s="17">
        <v>22</v>
      </c>
      <c r="O99" s="14">
        <f t="shared" si="22"/>
        <v>91.2863070539419</v>
      </c>
      <c r="P99" s="14">
        <f t="shared" si="23"/>
        <v>28.2400403429148</v>
      </c>
      <c r="Q99" s="20">
        <v>100</v>
      </c>
      <c r="R99" s="14">
        <f t="shared" si="24"/>
        <v>100.857286938981</v>
      </c>
      <c r="S99" s="14">
        <f t="shared" si="25"/>
        <v>6.50195058517555</v>
      </c>
      <c r="T99" s="21">
        <v>10</v>
      </c>
      <c r="U99" s="22">
        <f t="shared" si="26"/>
        <v>43.3463372345037</v>
      </c>
    </row>
    <row r="100" spans="1:21">
      <c r="A100" s="13">
        <v>98</v>
      </c>
      <c r="B100" s="14" t="s">
        <v>119</v>
      </c>
      <c r="C100" s="15">
        <f t="shared" si="14"/>
        <v>71.3037506959831</v>
      </c>
      <c r="D100" s="14">
        <f t="shared" si="15"/>
        <v>14.7732432400208</v>
      </c>
      <c r="E100" s="16">
        <v>1103473.04</v>
      </c>
      <c r="F100" s="16">
        <f t="shared" si="16"/>
        <v>42.2092664000595</v>
      </c>
      <c r="G100" s="14">
        <f t="shared" si="17"/>
        <v>14.721919302072</v>
      </c>
      <c r="H100" s="17">
        <v>9</v>
      </c>
      <c r="I100" s="14">
        <f t="shared" si="18"/>
        <v>98.1461286804798</v>
      </c>
      <c r="J100" s="14">
        <f t="shared" si="19"/>
        <v>1.58904109589041</v>
      </c>
      <c r="K100" s="17">
        <v>10.44</v>
      </c>
      <c r="L100" s="14">
        <f t="shared" si="20"/>
        <v>79.4520547945205</v>
      </c>
      <c r="M100" s="14">
        <f t="shared" si="21"/>
        <v>3.52697095435685</v>
      </c>
      <c r="N100" s="17">
        <v>17</v>
      </c>
      <c r="O100" s="14">
        <f t="shared" si="22"/>
        <v>70.5394190871369</v>
      </c>
      <c r="P100" s="14">
        <f t="shared" si="23"/>
        <v>28.2400403429148</v>
      </c>
      <c r="Q100" s="20">
        <v>100</v>
      </c>
      <c r="R100" s="14">
        <f t="shared" si="24"/>
        <v>100.857286938981</v>
      </c>
      <c r="S100" s="14">
        <f t="shared" si="25"/>
        <v>8.45253576072822</v>
      </c>
      <c r="T100" s="21">
        <v>13</v>
      </c>
      <c r="U100" s="22">
        <f t="shared" ref="U100:U131" si="27">100*(T100/23.07)</f>
        <v>56.3502384048548</v>
      </c>
    </row>
    <row r="101" spans="1:21">
      <c r="A101" s="13">
        <v>99</v>
      </c>
      <c r="B101" s="14" t="s">
        <v>120</v>
      </c>
      <c r="C101" s="15">
        <f t="shared" si="14"/>
        <v>70.3031056850342</v>
      </c>
      <c r="D101" s="14">
        <f t="shared" si="15"/>
        <v>3.65114211062742</v>
      </c>
      <c r="E101" s="16">
        <v>272718.51</v>
      </c>
      <c r="F101" s="16">
        <f t="shared" si="16"/>
        <v>10.4318346017926</v>
      </c>
      <c r="G101" s="14">
        <f t="shared" si="17"/>
        <v>17.9934569247546</v>
      </c>
      <c r="H101" s="17">
        <v>11</v>
      </c>
      <c r="I101" s="14">
        <f t="shared" si="18"/>
        <v>119.956379498364</v>
      </c>
      <c r="J101" s="14">
        <f t="shared" si="19"/>
        <v>2.43531202435312</v>
      </c>
      <c r="K101" s="17">
        <v>16</v>
      </c>
      <c r="L101" s="14">
        <f t="shared" si="20"/>
        <v>121.765601217656</v>
      </c>
      <c r="M101" s="14">
        <f t="shared" si="21"/>
        <v>4.9792531120332</v>
      </c>
      <c r="N101" s="17">
        <v>24</v>
      </c>
      <c r="O101" s="14">
        <f t="shared" si="22"/>
        <v>99.5850622406639</v>
      </c>
      <c r="P101" s="14">
        <f t="shared" si="23"/>
        <v>28.2400403429148</v>
      </c>
      <c r="Q101" s="20">
        <v>100</v>
      </c>
      <c r="R101" s="14">
        <f t="shared" si="24"/>
        <v>100.857286938981</v>
      </c>
      <c r="S101" s="14">
        <f t="shared" si="25"/>
        <v>13.0039011703511</v>
      </c>
      <c r="T101" s="21">
        <v>20</v>
      </c>
      <c r="U101" s="22">
        <f t="shared" si="27"/>
        <v>86.6926744690074</v>
      </c>
    </row>
    <row r="102" spans="1:21">
      <c r="A102" s="13">
        <v>100</v>
      </c>
      <c r="B102" s="14" t="s">
        <v>121</v>
      </c>
      <c r="C102" s="15">
        <f t="shared" si="14"/>
        <v>69.9078223014531</v>
      </c>
      <c r="D102" s="14">
        <f t="shared" si="15"/>
        <v>6.83695451466904</v>
      </c>
      <c r="E102" s="16">
        <v>510679.67</v>
      </c>
      <c r="F102" s="16">
        <f t="shared" si="16"/>
        <v>19.5341557561973</v>
      </c>
      <c r="G102" s="14">
        <f t="shared" si="17"/>
        <v>17.9934569247546</v>
      </c>
      <c r="H102" s="17">
        <v>11</v>
      </c>
      <c r="I102" s="14">
        <f t="shared" si="18"/>
        <v>119.956379498364</v>
      </c>
      <c r="J102" s="14">
        <f t="shared" si="19"/>
        <v>2.72602739726027</v>
      </c>
      <c r="K102" s="17">
        <v>17.91</v>
      </c>
      <c r="L102" s="14">
        <f t="shared" si="20"/>
        <v>136.301369863014</v>
      </c>
      <c r="M102" s="14">
        <f t="shared" si="21"/>
        <v>3.7344398340249</v>
      </c>
      <c r="N102" s="17">
        <v>18</v>
      </c>
      <c r="O102" s="14">
        <f t="shared" si="22"/>
        <v>74.6887966804979</v>
      </c>
      <c r="P102" s="14">
        <f t="shared" si="23"/>
        <v>26.2632375189107</v>
      </c>
      <c r="Q102" s="20">
        <v>93</v>
      </c>
      <c r="R102" s="14">
        <f t="shared" si="24"/>
        <v>93.7972768532526</v>
      </c>
      <c r="S102" s="14">
        <f t="shared" si="25"/>
        <v>12.3537061118336</v>
      </c>
      <c r="T102" s="21">
        <v>19</v>
      </c>
      <c r="U102" s="22">
        <f t="shared" si="27"/>
        <v>82.358040745557</v>
      </c>
    </row>
    <row r="103" spans="1:21">
      <c r="A103" s="13">
        <v>101</v>
      </c>
      <c r="B103" s="14" t="s">
        <v>122</v>
      </c>
      <c r="C103" s="15">
        <f t="shared" si="14"/>
        <v>69.8540778730006</v>
      </c>
      <c r="D103" s="14">
        <f t="shared" si="15"/>
        <v>6.09821178397751</v>
      </c>
      <c r="E103" s="16">
        <v>455500</v>
      </c>
      <c r="F103" s="16">
        <f t="shared" si="16"/>
        <v>17.4234622399357</v>
      </c>
      <c r="G103" s="14">
        <f t="shared" si="17"/>
        <v>14.721919302072</v>
      </c>
      <c r="H103" s="17">
        <v>9</v>
      </c>
      <c r="I103" s="14">
        <f t="shared" si="18"/>
        <v>98.1461286804798</v>
      </c>
      <c r="J103" s="14">
        <f t="shared" si="19"/>
        <v>2.21613394216134</v>
      </c>
      <c r="K103" s="17">
        <v>14.56</v>
      </c>
      <c r="L103" s="14">
        <f t="shared" si="20"/>
        <v>110.806697108067</v>
      </c>
      <c r="M103" s="14">
        <f t="shared" si="21"/>
        <v>6.22406639004149</v>
      </c>
      <c r="N103" s="17">
        <v>30</v>
      </c>
      <c r="O103" s="14">
        <f t="shared" si="22"/>
        <v>124.48132780083</v>
      </c>
      <c r="P103" s="14">
        <f t="shared" si="23"/>
        <v>28.2400403429148</v>
      </c>
      <c r="Q103" s="20">
        <v>100</v>
      </c>
      <c r="R103" s="14">
        <f t="shared" si="24"/>
        <v>100.857286938981</v>
      </c>
      <c r="S103" s="14">
        <f t="shared" si="25"/>
        <v>12.3537061118336</v>
      </c>
      <c r="T103" s="21">
        <v>19</v>
      </c>
      <c r="U103" s="22">
        <f t="shared" si="27"/>
        <v>82.358040745557</v>
      </c>
    </row>
    <row r="104" spans="1:21">
      <c r="A104" s="13">
        <v>102</v>
      </c>
      <c r="B104" s="14" t="s">
        <v>123</v>
      </c>
      <c r="C104" s="15">
        <f t="shared" si="14"/>
        <v>69.5155275025486</v>
      </c>
      <c r="D104" s="14">
        <f t="shared" si="15"/>
        <v>9.64599328819163</v>
      </c>
      <c r="E104" s="16">
        <v>720498.09</v>
      </c>
      <c r="F104" s="16">
        <f t="shared" si="16"/>
        <v>27.5599808234047</v>
      </c>
      <c r="G104" s="14">
        <f t="shared" si="17"/>
        <v>14.721919302072</v>
      </c>
      <c r="H104" s="17">
        <v>9</v>
      </c>
      <c r="I104" s="14">
        <f t="shared" si="18"/>
        <v>98.1461286804798</v>
      </c>
      <c r="J104" s="14">
        <f t="shared" si="19"/>
        <v>2.21613394216134</v>
      </c>
      <c r="K104" s="17">
        <v>14.56</v>
      </c>
      <c r="L104" s="14">
        <f t="shared" si="20"/>
        <v>110.806697108067</v>
      </c>
      <c r="M104" s="14">
        <f t="shared" si="21"/>
        <v>1.03734439834025</v>
      </c>
      <c r="N104" s="17">
        <v>5</v>
      </c>
      <c r="O104" s="14">
        <f t="shared" si="22"/>
        <v>20.746887966805</v>
      </c>
      <c r="P104" s="14">
        <f t="shared" si="23"/>
        <v>28.2400403429148</v>
      </c>
      <c r="Q104" s="20">
        <v>100</v>
      </c>
      <c r="R104" s="14">
        <f t="shared" si="24"/>
        <v>100.857286938981</v>
      </c>
      <c r="S104" s="14">
        <f t="shared" si="25"/>
        <v>13.6540962288687</v>
      </c>
      <c r="T104" s="21">
        <v>21</v>
      </c>
      <c r="U104" s="22">
        <f t="shared" si="27"/>
        <v>91.0273081924577</v>
      </c>
    </row>
    <row r="105" spans="1:21">
      <c r="A105" s="13">
        <v>103</v>
      </c>
      <c r="B105" s="14" t="s">
        <v>124</v>
      </c>
      <c r="C105" s="15">
        <f t="shared" si="14"/>
        <v>69.5103236007858</v>
      </c>
      <c r="D105" s="14">
        <f t="shared" si="15"/>
        <v>13.831873331988</v>
      </c>
      <c r="E105" s="16">
        <v>1033158.33</v>
      </c>
      <c r="F105" s="16">
        <f t="shared" si="16"/>
        <v>39.5196380913942</v>
      </c>
      <c r="G105" s="14">
        <f t="shared" si="17"/>
        <v>9.81461286804798</v>
      </c>
      <c r="H105" s="17">
        <v>6</v>
      </c>
      <c r="I105" s="14">
        <f t="shared" si="18"/>
        <v>65.4307524536532</v>
      </c>
      <c r="J105" s="14">
        <f t="shared" si="19"/>
        <v>2.73972602739726</v>
      </c>
      <c r="K105" s="17">
        <v>18</v>
      </c>
      <c r="L105" s="14">
        <f t="shared" si="20"/>
        <v>136.986301369863</v>
      </c>
      <c r="M105" s="14">
        <f t="shared" si="21"/>
        <v>6.43153526970954</v>
      </c>
      <c r="N105" s="17">
        <v>31</v>
      </c>
      <c r="O105" s="14">
        <f t="shared" si="22"/>
        <v>128.630705394191</v>
      </c>
      <c r="P105" s="14">
        <f t="shared" si="23"/>
        <v>28.2400403429148</v>
      </c>
      <c r="Q105" s="20">
        <v>100</v>
      </c>
      <c r="R105" s="14">
        <f t="shared" si="24"/>
        <v>100.857286938981</v>
      </c>
      <c r="S105" s="14">
        <f t="shared" si="25"/>
        <v>8.45253576072822</v>
      </c>
      <c r="T105" s="21">
        <v>13</v>
      </c>
      <c r="U105" s="22">
        <f t="shared" si="27"/>
        <v>56.3502384048548</v>
      </c>
    </row>
    <row r="106" spans="1:21">
      <c r="A106" s="13">
        <v>104</v>
      </c>
      <c r="B106" s="14" t="s">
        <v>125</v>
      </c>
      <c r="C106" s="15">
        <f t="shared" si="14"/>
        <v>69.1573083997388</v>
      </c>
      <c r="D106" s="14">
        <f t="shared" si="15"/>
        <v>10.8286452712645</v>
      </c>
      <c r="E106" s="16">
        <v>808835.13</v>
      </c>
      <c r="F106" s="16">
        <f t="shared" si="16"/>
        <v>30.9389864893272</v>
      </c>
      <c r="G106" s="14">
        <f t="shared" si="17"/>
        <v>8.17884405670665</v>
      </c>
      <c r="H106" s="17">
        <v>5</v>
      </c>
      <c r="I106" s="14">
        <f t="shared" si="18"/>
        <v>54.525627044711</v>
      </c>
      <c r="J106" s="14">
        <f t="shared" si="19"/>
        <v>2.86149162861492</v>
      </c>
      <c r="K106" s="17">
        <v>18.8</v>
      </c>
      <c r="L106" s="14">
        <f t="shared" si="20"/>
        <v>143.074581430746</v>
      </c>
      <c r="M106" s="14">
        <f t="shared" si="21"/>
        <v>5.39419087136929</v>
      </c>
      <c r="N106" s="17">
        <v>26</v>
      </c>
      <c r="O106" s="14">
        <f t="shared" si="22"/>
        <v>107.883817427386</v>
      </c>
      <c r="P106" s="14">
        <f t="shared" si="23"/>
        <v>28.2400403429148</v>
      </c>
      <c r="Q106" s="20">
        <v>100</v>
      </c>
      <c r="R106" s="14">
        <f t="shared" si="24"/>
        <v>100.857286938981</v>
      </c>
      <c r="S106" s="14">
        <f t="shared" si="25"/>
        <v>13.6540962288687</v>
      </c>
      <c r="T106" s="21">
        <v>21</v>
      </c>
      <c r="U106" s="22">
        <f t="shared" si="27"/>
        <v>91.0273081924577</v>
      </c>
    </row>
    <row r="107" spans="1:21">
      <c r="A107" s="13">
        <v>105</v>
      </c>
      <c r="B107" s="14" t="s">
        <v>126</v>
      </c>
      <c r="C107" s="15">
        <f t="shared" si="14"/>
        <v>68.9854504300949</v>
      </c>
      <c r="D107" s="14">
        <f t="shared" si="15"/>
        <v>12.4293476789234</v>
      </c>
      <c r="E107" s="16">
        <v>928398.04</v>
      </c>
      <c r="F107" s="16">
        <f t="shared" si="16"/>
        <v>35.5124219397812</v>
      </c>
      <c r="G107" s="14">
        <f t="shared" si="17"/>
        <v>13.0861504907306</v>
      </c>
      <c r="H107" s="17">
        <v>8</v>
      </c>
      <c r="I107" s="14">
        <f t="shared" si="18"/>
        <v>87.2410032715376</v>
      </c>
      <c r="J107" s="14">
        <f t="shared" si="19"/>
        <v>2.54946727549467</v>
      </c>
      <c r="K107" s="17">
        <v>16.75</v>
      </c>
      <c r="L107" s="14">
        <f t="shared" si="20"/>
        <v>127.473363774734</v>
      </c>
      <c r="M107" s="14">
        <f t="shared" si="21"/>
        <v>5.18672199170124</v>
      </c>
      <c r="N107" s="17">
        <v>25</v>
      </c>
      <c r="O107" s="14">
        <f t="shared" si="22"/>
        <v>103.734439834025</v>
      </c>
      <c r="P107" s="14">
        <f t="shared" si="23"/>
        <v>25.9808371154816</v>
      </c>
      <c r="Q107" s="20">
        <v>92</v>
      </c>
      <c r="R107" s="14">
        <f t="shared" si="24"/>
        <v>92.7887039838628</v>
      </c>
      <c r="S107" s="14">
        <f t="shared" si="25"/>
        <v>9.75292587776333</v>
      </c>
      <c r="T107" s="21">
        <v>15</v>
      </c>
      <c r="U107" s="22">
        <f t="shared" si="27"/>
        <v>65.0195058517555</v>
      </c>
    </row>
    <row r="108" spans="1:21">
      <c r="A108" s="13">
        <v>106</v>
      </c>
      <c r="B108" s="14" t="s">
        <v>127</v>
      </c>
      <c r="C108" s="15">
        <f t="shared" si="14"/>
        <v>68.8894968571681</v>
      </c>
      <c r="D108" s="14">
        <f t="shared" si="15"/>
        <v>9.79725156607185</v>
      </c>
      <c r="E108" s="16">
        <v>731796.18</v>
      </c>
      <c r="F108" s="16">
        <f t="shared" si="16"/>
        <v>27.9921473316339</v>
      </c>
      <c r="G108" s="14">
        <f t="shared" si="17"/>
        <v>13.0861504907306</v>
      </c>
      <c r="H108" s="17">
        <v>8</v>
      </c>
      <c r="I108" s="14">
        <f t="shared" si="18"/>
        <v>87.2410032715376</v>
      </c>
      <c r="J108" s="14">
        <f t="shared" si="19"/>
        <v>2.09284627092846</v>
      </c>
      <c r="K108" s="17">
        <v>13.75</v>
      </c>
      <c r="L108" s="14">
        <f t="shared" si="20"/>
        <v>104.642313546423</v>
      </c>
      <c r="M108" s="14">
        <f t="shared" si="21"/>
        <v>3.3195020746888</v>
      </c>
      <c r="N108" s="17">
        <v>16</v>
      </c>
      <c r="O108" s="14">
        <f t="shared" si="22"/>
        <v>66.3900414937759</v>
      </c>
      <c r="P108" s="14">
        <f t="shared" si="23"/>
        <v>28.2400403429148</v>
      </c>
      <c r="Q108" s="20">
        <v>100</v>
      </c>
      <c r="R108" s="14">
        <f t="shared" si="24"/>
        <v>100.857286938981</v>
      </c>
      <c r="S108" s="14">
        <f t="shared" si="25"/>
        <v>12.3537061118336</v>
      </c>
      <c r="T108" s="21">
        <v>19</v>
      </c>
      <c r="U108" s="22">
        <f t="shared" si="27"/>
        <v>82.358040745557</v>
      </c>
    </row>
    <row r="109" spans="1:21">
      <c r="A109" s="13">
        <v>107</v>
      </c>
      <c r="B109" s="14" t="s">
        <v>128</v>
      </c>
      <c r="C109" s="15">
        <f t="shared" si="14"/>
        <v>68.7881873467709</v>
      </c>
      <c r="D109" s="14">
        <f t="shared" si="15"/>
        <v>9.56161077204042</v>
      </c>
      <c r="E109" s="16">
        <v>714195.22</v>
      </c>
      <c r="F109" s="16">
        <f t="shared" si="16"/>
        <v>27.3188879201155</v>
      </c>
      <c r="G109" s="14">
        <f t="shared" si="17"/>
        <v>9.81461286804798</v>
      </c>
      <c r="H109" s="17">
        <v>6</v>
      </c>
      <c r="I109" s="14">
        <f t="shared" si="18"/>
        <v>65.4307524536532</v>
      </c>
      <c r="J109" s="14">
        <f t="shared" si="19"/>
        <v>2.20700152207002</v>
      </c>
      <c r="K109" s="17">
        <v>14.5</v>
      </c>
      <c r="L109" s="14">
        <f t="shared" si="20"/>
        <v>110.350076103501</v>
      </c>
      <c r="M109" s="14">
        <f t="shared" si="21"/>
        <v>7.26141078838174</v>
      </c>
      <c r="N109" s="17">
        <v>35</v>
      </c>
      <c r="O109" s="14">
        <f t="shared" si="22"/>
        <v>145.228215767635</v>
      </c>
      <c r="P109" s="14">
        <f t="shared" si="23"/>
        <v>28.2400403429148</v>
      </c>
      <c r="Q109" s="20">
        <v>100</v>
      </c>
      <c r="R109" s="14">
        <f t="shared" si="24"/>
        <v>100.857286938981</v>
      </c>
      <c r="S109" s="14">
        <f t="shared" si="25"/>
        <v>11.703511053316</v>
      </c>
      <c r="T109" s="21">
        <v>18</v>
      </c>
      <c r="U109" s="22">
        <f t="shared" si="27"/>
        <v>78.0234070221066</v>
      </c>
    </row>
    <row r="110" spans="1:21">
      <c r="A110" s="13">
        <v>108</v>
      </c>
      <c r="B110" s="14" t="s">
        <v>129</v>
      </c>
      <c r="C110" s="15">
        <f t="shared" si="14"/>
        <v>67.8521769792691</v>
      </c>
      <c r="D110" s="14">
        <f t="shared" si="15"/>
        <v>11.5248161913668</v>
      </c>
      <c r="E110" s="16">
        <v>860834.94</v>
      </c>
      <c r="F110" s="16">
        <f t="shared" si="16"/>
        <v>32.928046261048</v>
      </c>
      <c r="G110" s="14">
        <f t="shared" si="17"/>
        <v>9.81461286804798</v>
      </c>
      <c r="H110" s="17">
        <v>6</v>
      </c>
      <c r="I110" s="14">
        <f t="shared" si="18"/>
        <v>65.4307524536532</v>
      </c>
      <c r="J110" s="14">
        <f t="shared" si="19"/>
        <v>2.15677321156773</v>
      </c>
      <c r="K110" s="17">
        <v>14.17</v>
      </c>
      <c r="L110" s="14">
        <f t="shared" si="20"/>
        <v>107.838660578387</v>
      </c>
      <c r="M110" s="14">
        <f t="shared" si="21"/>
        <v>3.11203319502075</v>
      </c>
      <c r="N110" s="17">
        <v>15</v>
      </c>
      <c r="O110" s="14">
        <f t="shared" si="22"/>
        <v>62.2406639004149</v>
      </c>
      <c r="P110" s="14">
        <f t="shared" si="23"/>
        <v>28.2400403429148</v>
      </c>
      <c r="Q110" s="20">
        <v>100</v>
      </c>
      <c r="R110" s="14">
        <f t="shared" si="24"/>
        <v>100.857286938981</v>
      </c>
      <c r="S110" s="14">
        <f t="shared" si="25"/>
        <v>13.0039011703511</v>
      </c>
      <c r="T110" s="21">
        <v>20</v>
      </c>
      <c r="U110" s="22">
        <f t="shared" si="27"/>
        <v>86.6926744690074</v>
      </c>
    </row>
    <row r="111" spans="1:21">
      <c r="A111" s="13">
        <v>109</v>
      </c>
      <c r="B111" s="14" t="s">
        <v>130</v>
      </c>
      <c r="C111" s="15">
        <f t="shared" si="14"/>
        <v>67.3958008333168</v>
      </c>
      <c r="D111" s="14">
        <f t="shared" si="15"/>
        <v>10.2746673795075</v>
      </c>
      <c r="E111" s="16">
        <v>767456.29</v>
      </c>
      <c r="F111" s="16">
        <f t="shared" si="16"/>
        <v>29.3561925128785</v>
      </c>
      <c r="G111" s="14">
        <f t="shared" si="17"/>
        <v>13.0861504907306</v>
      </c>
      <c r="H111" s="17">
        <v>8</v>
      </c>
      <c r="I111" s="14">
        <f t="shared" si="18"/>
        <v>87.2410032715376</v>
      </c>
      <c r="J111" s="14">
        <f t="shared" si="19"/>
        <v>2.01674277016743</v>
      </c>
      <c r="K111" s="17">
        <v>13.25</v>
      </c>
      <c r="L111" s="14">
        <f t="shared" si="20"/>
        <v>100.837138508371</v>
      </c>
      <c r="M111" s="14">
        <f t="shared" si="21"/>
        <v>2.0746887966805</v>
      </c>
      <c r="N111" s="17">
        <v>10</v>
      </c>
      <c r="O111" s="14">
        <f t="shared" si="22"/>
        <v>41.49377593361</v>
      </c>
      <c r="P111" s="14">
        <f t="shared" si="23"/>
        <v>28.2400403429148</v>
      </c>
      <c r="Q111" s="20">
        <v>100</v>
      </c>
      <c r="R111" s="14">
        <f t="shared" si="24"/>
        <v>100.857286938981</v>
      </c>
      <c r="S111" s="14">
        <f t="shared" si="25"/>
        <v>11.703511053316</v>
      </c>
      <c r="T111" s="21">
        <v>18</v>
      </c>
      <c r="U111" s="22">
        <f t="shared" si="27"/>
        <v>78.0234070221066</v>
      </c>
    </row>
    <row r="112" spans="1:21">
      <c r="A112" s="13">
        <v>110</v>
      </c>
      <c r="B112" s="14" t="s">
        <v>131</v>
      </c>
      <c r="C112" s="15">
        <f t="shared" si="14"/>
        <v>65.7926616904321</v>
      </c>
      <c r="D112" s="14">
        <f t="shared" si="15"/>
        <v>3.40287995945608</v>
      </c>
      <c r="E112" s="16">
        <v>254174.81</v>
      </c>
      <c r="F112" s="16">
        <f t="shared" si="16"/>
        <v>9.72251416987452</v>
      </c>
      <c r="G112" s="14">
        <f t="shared" si="17"/>
        <v>9.81461286804798</v>
      </c>
      <c r="H112" s="17">
        <v>6</v>
      </c>
      <c r="I112" s="14">
        <f t="shared" si="18"/>
        <v>65.4307524536532</v>
      </c>
      <c r="J112" s="14">
        <f t="shared" si="19"/>
        <v>1.80060882800609</v>
      </c>
      <c r="K112" s="17">
        <v>11.83</v>
      </c>
      <c r="L112" s="14">
        <f t="shared" si="20"/>
        <v>90.0304414003044</v>
      </c>
      <c r="M112" s="14">
        <f t="shared" si="21"/>
        <v>4.9792531120332</v>
      </c>
      <c r="N112" s="17">
        <v>24</v>
      </c>
      <c r="O112" s="14">
        <f t="shared" si="22"/>
        <v>99.5850622406639</v>
      </c>
      <c r="P112" s="14">
        <f t="shared" si="23"/>
        <v>28.2400403429148</v>
      </c>
      <c r="Q112" s="20">
        <v>100</v>
      </c>
      <c r="R112" s="14">
        <f t="shared" si="24"/>
        <v>100.857286938981</v>
      </c>
      <c r="S112" s="14">
        <f t="shared" si="25"/>
        <v>17.555266579974</v>
      </c>
      <c r="T112" s="21">
        <v>27</v>
      </c>
      <c r="U112" s="22">
        <f t="shared" si="27"/>
        <v>117.03511053316</v>
      </c>
    </row>
    <row r="113" spans="1:21">
      <c r="A113" s="13">
        <v>111</v>
      </c>
      <c r="B113" s="14" t="s">
        <v>132</v>
      </c>
      <c r="C113" s="15">
        <f t="shared" si="14"/>
        <v>65.5386855426281</v>
      </c>
      <c r="D113" s="14">
        <f t="shared" si="15"/>
        <v>4.9782381721649</v>
      </c>
      <c r="E113" s="16">
        <v>371844.66</v>
      </c>
      <c r="F113" s="16">
        <f t="shared" si="16"/>
        <v>14.2235376347569</v>
      </c>
      <c r="G113" s="14">
        <f t="shared" si="17"/>
        <v>16.3576881134133</v>
      </c>
      <c r="H113" s="17">
        <v>10</v>
      </c>
      <c r="I113" s="14">
        <f t="shared" si="18"/>
        <v>109.051254089422</v>
      </c>
      <c r="J113" s="14">
        <f t="shared" si="19"/>
        <v>2.26788432267884</v>
      </c>
      <c r="K113" s="17">
        <v>14.9</v>
      </c>
      <c r="L113" s="14">
        <f t="shared" si="20"/>
        <v>113.394216133942</v>
      </c>
      <c r="M113" s="14">
        <f t="shared" si="21"/>
        <v>3.94190871369295</v>
      </c>
      <c r="N113" s="17">
        <v>19</v>
      </c>
      <c r="O113" s="14">
        <f t="shared" si="22"/>
        <v>78.8381742738589</v>
      </c>
      <c r="P113" s="14">
        <f t="shared" si="23"/>
        <v>28.2400403429148</v>
      </c>
      <c r="Q113" s="20">
        <v>100</v>
      </c>
      <c r="R113" s="14">
        <f t="shared" si="24"/>
        <v>100.857286938981</v>
      </c>
      <c r="S113" s="14">
        <f t="shared" si="25"/>
        <v>9.75292587776333</v>
      </c>
      <c r="T113" s="21">
        <v>15</v>
      </c>
      <c r="U113" s="22">
        <f t="shared" si="27"/>
        <v>65.0195058517555</v>
      </c>
    </row>
    <row r="114" spans="1:21">
      <c r="A114" s="13">
        <v>112</v>
      </c>
      <c r="B114" s="14" t="s">
        <v>133</v>
      </c>
      <c r="C114" s="15">
        <f t="shared" si="14"/>
        <v>64.4493003864447</v>
      </c>
      <c r="D114" s="14">
        <f t="shared" si="15"/>
        <v>21.8433518706604</v>
      </c>
      <c r="E114" s="16">
        <v>1631567.93</v>
      </c>
      <c r="F114" s="16">
        <f t="shared" si="16"/>
        <v>62.4095767733153</v>
      </c>
      <c r="G114" s="14">
        <f t="shared" si="17"/>
        <v>3.27153762268266</v>
      </c>
      <c r="H114" s="17">
        <v>2</v>
      </c>
      <c r="I114" s="14">
        <f t="shared" si="18"/>
        <v>21.8102508178844</v>
      </c>
      <c r="J114" s="14">
        <f t="shared" si="19"/>
        <v>1.06544901065449</v>
      </c>
      <c r="K114" s="17">
        <v>7</v>
      </c>
      <c r="L114" s="14">
        <f t="shared" si="20"/>
        <v>53.2724505327245</v>
      </c>
      <c r="M114" s="14">
        <f t="shared" si="21"/>
        <v>3.52697095435685</v>
      </c>
      <c r="N114" s="17">
        <v>17</v>
      </c>
      <c r="O114" s="14">
        <f t="shared" si="22"/>
        <v>70.5394190871369</v>
      </c>
      <c r="P114" s="14">
        <f t="shared" si="23"/>
        <v>28.2400403429148</v>
      </c>
      <c r="Q114" s="20">
        <v>100</v>
      </c>
      <c r="R114" s="14">
        <f t="shared" si="24"/>
        <v>100.857286938981</v>
      </c>
      <c r="S114" s="14">
        <f t="shared" si="25"/>
        <v>6.50195058517555</v>
      </c>
      <c r="T114" s="21">
        <v>10</v>
      </c>
      <c r="U114" s="22">
        <f t="shared" si="27"/>
        <v>43.3463372345037</v>
      </c>
    </row>
    <row r="115" spans="1:21">
      <c r="A115" s="13">
        <v>113</v>
      </c>
      <c r="B115" s="14" t="s">
        <v>134</v>
      </c>
      <c r="C115" s="15">
        <f t="shared" si="14"/>
        <v>63.9331390002447</v>
      </c>
      <c r="D115" s="14">
        <f t="shared" si="15"/>
        <v>8.45122869012549</v>
      </c>
      <c r="E115" s="16">
        <v>631256.31</v>
      </c>
      <c r="F115" s="16">
        <f t="shared" si="16"/>
        <v>24.1463676860728</v>
      </c>
      <c r="G115" s="14">
        <f t="shared" si="17"/>
        <v>13.0861504907306</v>
      </c>
      <c r="H115" s="17">
        <v>8</v>
      </c>
      <c r="I115" s="14">
        <f t="shared" si="18"/>
        <v>87.2410032715376</v>
      </c>
      <c r="J115" s="14">
        <f t="shared" si="19"/>
        <v>3.00608828006088</v>
      </c>
      <c r="K115" s="17">
        <v>19.75</v>
      </c>
      <c r="L115" s="14">
        <f t="shared" si="20"/>
        <v>150.304414003044</v>
      </c>
      <c r="M115" s="14">
        <f t="shared" si="21"/>
        <v>2.69709543568465</v>
      </c>
      <c r="N115" s="17">
        <v>13</v>
      </c>
      <c r="O115" s="14">
        <f t="shared" si="22"/>
        <v>53.9419087136929</v>
      </c>
      <c r="P115" s="14">
        <f t="shared" si="23"/>
        <v>28.2400403429148</v>
      </c>
      <c r="Q115" s="20">
        <v>100</v>
      </c>
      <c r="R115" s="14">
        <f t="shared" si="24"/>
        <v>100.857286938981</v>
      </c>
      <c r="S115" s="14">
        <f t="shared" si="25"/>
        <v>8.45253576072822</v>
      </c>
      <c r="T115" s="21">
        <v>13</v>
      </c>
      <c r="U115" s="22">
        <f t="shared" si="27"/>
        <v>56.3502384048548</v>
      </c>
    </row>
    <row r="116" spans="1:21">
      <c r="A116" s="13">
        <v>114</v>
      </c>
      <c r="B116" s="14" t="s">
        <v>135</v>
      </c>
      <c r="C116" s="15">
        <f t="shared" si="14"/>
        <v>63.6508118183475</v>
      </c>
      <c r="D116" s="14">
        <f t="shared" si="15"/>
        <v>4.30020578390323</v>
      </c>
      <c r="E116" s="16">
        <v>321199.69</v>
      </c>
      <c r="F116" s="16">
        <f t="shared" si="16"/>
        <v>12.2863022397235</v>
      </c>
      <c r="G116" s="14">
        <f t="shared" si="17"/>
        <v>13.0861504907306</v>
      </c>
      <c r="H116" s="17">
        <v>8</v>
      </c>
      <c r="I116" s="14">
        <f t="shared" si="18"/>
        <v>87.2410032715376</v>
      </c>
      <c r="J116" s="14">
        <f t="shared" si="19"/>
        <v>2.37899543378995</v>
      </c>
      <c r="K116" s="17">
        <v>15.63</v>
      </c>
      <c r="L116" s="14">
        <f t="shared" si="20"/>
        <v>118.949771689498</v>
      </c>
      <c r="M116" s="14">
        <f t="shared" si="21"/>
        <v>3.94190871369295</v>
      </c>
      <c r="N116" s="17">
        <v>19</v>
      </c>
      <c r="O116" s="14">
        <f t="shared" si="22"/>
        <v>78.8381742738589</v>
      </c>
      <c r="P116" s="14">
        <f t="shared" si="23"/>
        <v>28.2400403429148</v>
      </c>
      <c r="Q116" s="20">
        <v>100</v>
      </c>
      <c r="R116" s="14">
        <f t="shared" si="24"/>
        <v>100.857286938981</v>
      </c>
      <c r="S116" s="14">
        <f t="shared" si="25"/>
        <v>11.703511053316</v>
      </c>
      <c r="T116" s="21">
        <v>18</v>
      </c>
      <c r="U116" s="22">
        <f t="shared" si="27"/>
        <v>78.0234070221066</v>
      </c>
    </row>
    <row r="117" spans="1:21">
      <c r="A117" s="13">
        <v>115</v>
      </c>
      <c r="B117" s="14" t="s">
        <v>136</v>
      </c>
      <c r="C117" s="15">
        <f t="shared" si="14"/>
        <v>61.5994365139207</v>
      </c>
      <c r="D117" s="14">
        <f t="shared" si="15"/>
        <v>1.45577730010673</v>
      </c>
      <c r="E117" s="16">
        <v>108737.87</v>
      </c>
      <c r="F117" s="16">
        <f t="shared" si="16"/>
        <v>4.15936371459065</v>
      </c>
      <c r="G117" s="14">
        <f t="shared" si="17"/>
        <v>14.721919302072</v>
      </c>
      <c r="H117" s="17">
        <v>9</v>
      </c>
      <c r="I117" s="14">
        <f t="shared" si="18"/>
        <v>98.1461286804798</v>
      </c>
      <c r="J117" s="14">
        <f t="shared" si="19"/>
        <v>2.13089802130898</v>
      </c>
      <c r="K117" s="17">
        <v>14</v>
      </c>
      <c r="L117" s="14">
        <f t="shared" si="20"/>
        <v>106.544901065449</v>
      </c>
      <c r="M117" s="14">
        <f t="shared" si="21"/>
        <v>2.69709543568465</v>
      </c>
      <c r="N117" s="17">
        <v>13</v>
      </c>
      <c r="O117" s="14">
        <f t="shared" si="22"/>
        <v>53.9419087136929</v>
      </c>
      <c r="P117" s="14">
        <f t="shared" si="23"/>
        <v>28.2400403429148</v>
      </c>
      <c r="Q117" s="20">
        <v>100</v>
      </c>
      <c r="R117" s="14">
        <f t="shared" si="24"/>
        <v>100.857286938981</v>
      </c>
      <c r="S117" s="14">
        <f t="shared" si="25"/>
        <v>12.3537061118336</v>
      </c>
      <c r="T117" s="21">
        <v>19</v>
      </c>
      <c r="U117" s="22">
        <f t="shared" si="27"/>
        <v>82.358040745557</v>
      </c>
    </row>
    <row r="118" spans="1:21">
      <c r="A118" s="13">
        <v>116</v>
      </c>
      <c r="B118" s="14" t="s">
        <v>137</v>
      </c>
      <c r="C118" s="15">
        <f t="shared" si="14"/>
        <v>61.5778816019496</v>
      </c>
      <c r="D118" s="14">
        <f t="shared" si="15"/>
        <v>3.60434840961869</v>
      </c>
      <c r="E118" s="16">
        <v>269223.3</v>
      </c>
      <c r="F118" s="16">
        <f t="shared" si="16"/>
        <v>10.2981383131963</v>
      </c>
      <c r="G118" s="14">
        <f t="shared" si="17"/>
        <v>9.81461286804798</v>
      </c>
      <c r="H118" s="17">
        <v>6</v>
      </c>
      <c r="I118" s="14">
        <f t="shared" si="18"/>
        <v>65.4307524536532</v>
      </c>
      <c r="J118" s="14">
        <f t="shared" si="19"/>
        <v>2.76560121765601</v>
      </c>
      <c r="K118" s="17">
        <v>18.17</v>
      </c>
      <c r="L118" s="14">
        <f t="shared" si="20"/>
        <v>138.280060882801</v>
      </c>
      <c r="M118" s="14">
        <f t="shared" si="21"/>
        <v>4.149377593361</v>
      </c>
      <c r="N118" s="17">
        <v>20</v>
      </c>
      <c r="O118" s="14">
        <f t="shared" si="22"/>
        <v>82.9875518672199</v>
      </c>
      <c r="P118" s="14">
        <f t="shared" si="23"/>
        <v>28.2400403429148</v>
      </c>
      <c r="Q118" s="20">
        <v>100</v>
      </c>
      <c r="R118" s="14">
        <f t="shared" si="24"/>
        <v>100.857286938981</v>
      </c>
      <c r="S118" s="14">
        <f t="shared" si="25"/>
        <v>13.0039011703511</v>
      </c>
      <c r="T118" s="21">
        <v>20</v>
      </c>
      <c r="U118" s="22">
        <f t="shared" si="27"/>
        <v>86.6926744690074</v>
      </c>
    </row>
    <row r="119" spans="1:21">
      <c r="A119" s="13">
        <v>117</v>
      </c>
      <c r="B119" s="14" t="s">
        <v>138</v>
      </c>
      <c r="C119" s="15">
        <f t="shared" si="14"/>
        <v>61.5055891926363</v>
      </c>
      <c r="D119" s="14">
        <f t="shared" si="15"/>
        <v>11.8806370088177</v>
      </c>
      <c r="E119" s="16">
        <v>887412.63</v>
      </c>
      <c r="F119" s="16">
        <f t="shared" si="16"/>
        <v>33.9446771680507</v>
      </c>
      <c r="G119" s="14">
        <f t="shared" si="17"/>
        <v>8.17884405670665</v>
      </c>
      <c r="H119" s="17">
        <v>5</v>
      </c>
      <c r="I119" s="14">
        <f t="shared" si="18"/>
        <v>54.525627044711</v>
      </c>
      <c r="J119" s="14">
        <f t="shared" si="19"/>
        <v>2.67884322678843</v>
      </c>
      <c r="K119" s="17">
        <v>17.6</v>
      </c>
      <c r="L119" s="14">
        <f t="shared" si="20"/>
        <v>133.942161339422</v>
      </c>
      <c r="M119" s="14">
        <f t="shared" si="21"/>
        <v>2.0746887966805</v>
      </c>
      <c r="N119" s="17">
        <v>10</v>
      </c>
      <c r="O119" s="14">
        <f t="shared" si="22"/>
        <v>41.49377593361</v>
      </c>
      <c r="P119" s="14">
        <f t="shared" si="23"/>
        <v>28.2400403429148</v>
      </c>
      <c r="Q119" s="20">
        <v>100</v>
      </c>
      <c r="R119" s="14">
        <f t="shared" si="24"/>
        <v>100.857286938981</v>
      </c>
      <c r="S119" s="14">
        <f t="shared" si="25"/>
        <v>8.45253576072822</v>
      </c>
      <c r="T119" s="21">
        <v>13</v>
      </c>
      <c r="U119" s="22">
        <f t="shared" si="27"/>
        <v>56.3502384048548</v>
      </c>
    </row>
    <row r="120" spans="1:21">
      <c r="A120" s="13">
        <v>118</v>
      </c>
      <c r="B120" s="14" t="s">
        <v>139</v>
      </c>
      <c r="C120" s="15">
        <f t="shared" si="14"/>
        <v>61.4971162907357</v>
      </c>
      <c r="D120" s="14">
        <f t="shared" si="15"/>
        <v>11.9749109449741</v>
      </c>
      <c r="E120" s="16">
        <v>894454.33</v>
      </c>
      <c r="F120" s="16">
        <f t="shared" si="16"/>
        <v>34.2140312713546</v>
      </c>
      <c r="G120" s="14">
        <f t="shared" si="17"/>
        <v>13.0861504907306</v>
      </c>
      <c r="H120" s="17">
        <v>8</v>
      </c>
      <c r="I120" s="14">
        <f t="shared" si="18"/>
        <v>87.2410032715376</v>
      </c>
      <c r="J120" s="14">
        <f t="shared" si="19"/>
        <v>1.69406392694064</v>
      </c>
      <c r="K120" s="17">
        <v>11.13</v>
      </c>
      <c r="L120" s="14">
        <f t="shared" si="20"/>
        <v>84.703196347032</v>
      </c>
      <c r="M120" s="14">
        <f t="shared" si="21"/>
        <v>0</v>
      </c>
      <c r="N120" s="17">
        <v>0</v>
      </c>
      <c r="O120" s="14">
        <f t="shared" si="22"/>
        <v>0</v>
      </c>
      <c r="P120" s="14">
        <f t="shared" si="23"/>
        <v>28.2400403429148</v>
      </c>
      <c r="Q120" s="20">
        <v>100</v>
      </c>
      <c r="R120" s="14">
        <f t="shared" si="24"/>
        <v>100.857286938981</v>
      </c>
      <c r="S120" s="14">
        <f t="shared" si="25"/>
        <v>6.50195058517555</v>
      </c>
      <c r="T120" s="21">
        <v>10</v>
      </c>
      <c r="U120" s="22">
        <f t="shared" si="27"/>
        <v>43.3463372345037</v>
      </c>
    </row>
    <row r="121" spans="1:21">
      <c r="A121" s="13">
        <v>119</v>
      </c>
      <c r="B121" s="14" t="s">
        <v>140</v>
      </c>
      <c r="C121" s="15">
        <f t="shared" si="14"/>
        <v>61.0915528034304</v>
      </c>
      <c r="D121" s="14">
        <f t="shared" si="15"/>
        <v>11.9633706648958</v>
      </c>
      <c r="E121" s="16">
        <v>893592.34</v>
      </c>
      <c r="F121" s="16">
        <f t="shared" si="16"/>
        <v>34.1810590425594</v>
      </c>
      <c r="G121" s="14">
        <f t="shared" si="17"/>
        <v>9.81461286804798</v>
      </c>
      <c r="H121" s="17">
        <v>6</v>
      </c>
      <c r="I121" s="14">
        <f t="shared" si="18"/>
        <v>65.4307524536532</v>
      </c>
      <c r="J121" s="14">
        <f t="shared" si="19"/>
        <v>0.837138508371385</v>
      </c>
      <c r="K121" s="17">
        <v>5.5</v>
      </c>
      <c r="L121" s="14">
        <f t="shared" si="20"/>
        <v>41.8569254185693</v>
      </c>
      <c r="M121" s="14">
        <f t="shared" si="21"/>
        <v>3.7344398340249</v>
      </c>
      <c r="N121" s="17">
        <v>18</v>
      </c>
      <c r="O121" s="14">
        <f t="shared" si="22"/>
        <v>74.6887966804979</v>
      </c>
      <c r="P121" s="14">
        <f t="shared" si="23"/>
        <v>28.2400403429148</v>
      </c>
      <c r="Q121" s="20">
        <v>100</v>
      </c>
      <c r="R121" s="14">
        <f t="shared" si="24"/>
        <v>100.857286938981</v>
      </c>
      <c r="S121" s="14">
        <f t="shared" si="25"/>
        <v>6.50195058517555</v>
      </c>
      <c r="T121" s="21">
        <v>10</v>
      </c>
      <c r="U121" s="22">
        <f t="shared" si="27"/>
        <v>43.3463372345037</v>
      </c>
    </row>
    <row r="122" spans="1:21">
      <c r="A122" s="13">
        <v>120</v>
      </c>
      <c r="B122" s="14" t="s">
        <v>141</v>
      </c>
      <c r="C122" s="15">
        <f t="shared" si="14"/>
        <v>60.8761362916792</v>
      </c>
      <c r="D122" s="14">
        <f t="shared" si="15"/>
        <v>7.4360319960865</v>
      </c>
      <c r="E122" s="16">
        <v>555427.18</v>
      </c>
      <c r="F122" s="16">
        <f t="shared" si="16"/>
        <v>21.2458057031043</v>
      </c>
      <c r="G122" s="14">
        <f t="shared" si="17"/>
        <v>8.17884405670665</v>
      </c>
      <c r="H122" s="17">
        <v>5</v>
      </c>
      <c r="I122" s="14">
        <f t="shared" si="18"/>
        <v>54.525627044711</v>
      </c>
      <c r="J122" s="14">
        <f t="shared" si="19"/>
        <v>2.64840182648402</v>
      </c>
      <c r="K122" s="17">
        <v>17.4</v>
      </c>
      <c r="L122" s="14">
        <f t="shared" si="20"/>
        <v>132.420091324201</v>
      </c>
      <c r="M122" s="14">
        <f t="shared" si="21"/>
        <v>3.3195020746888</v>
      </c>
      <c r="N122" s="17">
        <v>16</v>
      </c>
      <c r="O122" s="14">
        <f t="shared" si="22"/>
        <v>66.3900414937759</v>
      </c>
      <c r="P122" s="14">
        <f t="shared" si="23"/>
        <v>28.2400403429148</v>
      </c>
      <c r="Q122" s="20">
        <v>100</v>
      </c>
      <c r="R122" s="14">
        <f t="shared" si="24"/>
        <v>100.857286938981</v>
      </c>
      <c r="S122" s="14">
        <f t="shared" si="25"/>
        <v>11.0533159947984</v>
      </c>
      <c r="T122" s="21">
        <v>17</v>
      </c>
      <c r="U122" s="22">
        <f t="shared" si="27"/>
        <v>73.6887732986563</v>
      </c>
    </row>
    <row r="123" spans="1:21">
      <c r="A123" s="13">
        <v>121</v>
      </c>
      <c r="B123" s="14" t="s">
        <v>142</v>
      </c>
      <c r="C123" s="15">
        <f t="shared" si="14"/>
        <v>60.5072992961709</v>
      </c>
      <c r="D123" s="14">
        <f t="shared" si="15"/>
        <v>3.85390999533613</v>
      </c>
      <c r="E123" s="16">
        <v>287864.06</v>
      </c>
      <c r="F123" s="16">
        <f t="shared" si="16"/>
        <v>11.0111714152461</v>
      </c>
      <c r="G123" s="14">
        <f t="shared" si="17"/>
        <v>13.0861504907306</v>
      </c>
      <c r="H123" s="17">
        <v>8</v>
      </c>
      <c r="I123" s="14">
        <f t="shared" si="18"/>
        <v>87.2410032715376</v>
      </c>
      <c r="J123" s="14">
        <f t="shared" si="19"/>
        <v>1.75038051750381</v>
      </c>
      <c r="K123" s="17">
        <v>11.5</v>
      </c>
      <c r="L123" s="14">
        <f t="shared" si="20"/>
        <v>87.5190258751903</v>
      </c>
      <c r="M123" s="14">
        <f t="shared" si="21"/>
        <v>7.46887966804979</v>
      </c>
      <c r="N123" s="17">
        <v>36</v>
      </c>
      <c r="O123" s="14">
        <f t="shared" si="22"/>
        <v>149.377593360996</v>
      </c>
      <c r="P123" s="14">
        <f t="shared" si="23"/>
        <v>26.5456379223399</v>
      </c>
      <c r="Q123" s="20">
        <v>94</v>
      </c>
      <c r="R123" s="14">
        <f t="shared" si="24"/>
        <v>94.8058497226424</v>
      </c>
      <c r="S123" s="14">
        <f t="shared" si="25"/>
        <v>7.80234070221066</v>
      </c>
      <c r="T123" s="21">
        <v>12</v>
      </c>
      <c r="U123" s="22">
        <f t="shared" si="27"/>
        <v>52.0156046814044</v>
      </c>
    </row>
    <row r="124" spans="1:21">
      <c r="A124" s="13">
        <v>122</v>
      </c>
      <c r="B124" s="14" t="s">
        <v>143</v>
      </c>
      <c r="C124" s="15">
        <f t="shared" si="14"/>
        <v>60.5055932274406</v>
      </c>
      <c r="D124" s="14">
        <f t="shared" si="15"/>
        <v>10.2220006520544</v>
      </c>
      <c r="E124" s="16">
        <v>763522.4</v>
      </c>
      <c r="F124" s="16">
        <f t="shared" si="16"/>
        <v>29.2057161487269</v>
      </c>
      <c r="G124" s="14">
        <f t="shared" si="17"/>
        <v>6.54307524536532</v>
      </c>
      <c r="H124" s="17">
        <v>4</v>
      </c>
      <c r="I124" s="14">
        <f t="shared" si="18"/>
        <v>43.6205016357688</v>
      </c>
      <c r="J124" s="14">
        <f t="shared" si="19"/>
        <v>1.59817351598174</v>
      </c>
      <c r="K124" s="17">
        <v>10.5</v>
      </c>
      <c r="L124" s="14">
        <f t="shared" si="20"/>
        <v>79.9086757990868</v>
      </c>
      <c r="M124" s="14">
        <f t="shared" si="21"/>
        <v>4.149377593361</v>
      </c>
      <c r="N124" s="17">
        <v>20</v>
      </c>
      <c r="O124" s="14">
        <f t="shared" si="22"/>
        <v>82.9875518672199</v>
      </c>
      <c r="P124" s="14">
        <f t="shared" si="23"/>
        <v>28.2400403429148</v>
      </c>
      <c r="Q124" s="20">
        <v>100</v>
      </c>
      <c r="R124" s="14">
        <f t="shared" si="24"/>
        <v>100.857286938981</v>
      </c>
      <c r="S124" s="14">
        <f t="shared" si="25"/>
        <v>9.75292587776333</v>
      </c>
      <c r="T124" s="21">
        <v>15</v>
      </c>
      <c r="U124" s="22">
        <f t="shared" si="27"/>
        <v>65.0195058517555</v>
      </c>
    </row>
    <row r="125" spans="1:21">
      <c r="A125" s="13">
        <v>123</v>
      </c>
      <c r="B125" s="14" t="s">
        <v>144</v>
      </c>
      <c r="C125" s="15">
        <f t="shared" si="14"/>
        <v>60.1254187908949</v>
      </c>
      <c r="D125" s="14">
        <f t="shared" si="15"/>
        <v>6.07007111377507</v>
      </c>
      <c r="E125" s="16">
        <v>453398.06</v>
      </c>
      <c r="F125" s="16">
        <f t="shared" si="16"/>
        <v>17.3430603250716</v>
      </c>
      <c r="G125" s="14">
        <f t="shared" si="17"/>
        <v>9.81461286804798</v>
      </c>
      <c r="H125" s="17">
        <v>6</v>
      </c>
      <c r="I125" s="14">
        <f t="shared" si="18"/>
        <v>65.4307524536532</v>
      </c>
      <c r="J125" s="14">
        <f t="shared" si="19"/>
        <v>2.4855403348554</v>
      </c>
      <c r="K125" s="17">
        <v>16.33</v>
      </c>
      <c r="L125" s="14">
        <f t="shared" si="20"/>
        <v>124.27701674277</v>
      </c>
      <c r="M125" s="14">
        <f t="shared" si="21"/>
        <v>3.11203319502075</v>
      </c>
      <c r="N125" s="17">
        <v>15</v>
      </c>
      <c r="O125" s="14">
        <f t="shared" si="22"/>
        <v>62.2406639004149</v>
      </c>
      <c r="P125" s="14">
        <f t="shared" si="23"/>
        <v>28.2400403429148</v>
      </c>
      <c r="Q125" s="20">
        <v>100</v>
      </c>
      <c r="R125" s="14">
        <f t="shared" si="24"/>
        <v>100.857286938981</v>
      </c>
      <c r="S125" s="14">
        <f t="shared" si="25"/>
        <v>10.4031209362809</v>
      </c>
      <c r="T125" s="21">
        <v>16</v>
      </c>
      <c r="U125" s="22">
        <f t="shared" si="27"/>
        <v>69.3541395752059</v>
      </c>
    </row>
    <row r="126" spans="1:21">
      <c r="A126" s="13">
        <v>124</v>
      </c>
      <c r="B126" s="14" t="s">
        <v>145</v>
      </c>
      <c r="C126" s="15">
        <f t="shared" si="14"/>
        <v>59.5694834132679</v>
      </c>
      <c r="D126" s="14">
        <f t="shared" si="15"/>
        <v>8.42637650238298</v>
      </c>
      <c r="E126" s="16">
        <v>629400</v>
      </c>
      <c r="F126" s="16">
        <f t="shared" si="16"/>
        <v>24.0753614353799</v>
      </c>
      <c r="G126" s="14">
        <f t="shared" si="17"/>
        <v>8.17884405670665</v>
      </c>
      <c r="H126" s="17">
        <v>5</v>
      </c>
      <c r="I126" s="14">
        <f t="shared" si="18"/>
        <v>54.525627044711</v>
      </c>
      <c r="J126" s="14">
        <f t="shared" si="19"/>
        <v>1.7351598173516</v>
      </c>
      <c r="K126" s="17">
        <v>11.4</v>
      </c>
      <c r="L126" s="14">
        <f t="shared" si="20"/>
        <v>86.7579908675799</v>
      </c>
      <c r="M126" s="14">
        <f t="shared" si="21"/>
        <v>5.18672199170124</v>
      </c>
      <c r="N126" s="17">
        <v>25</v>
      </c>
      <c r="O126" s="14">
        <f t="shared" si="22"/>
        <v>103.734439834025</v>
      </c>
      <c r="P126" s="14">
        <f t="shared" si="23"/>
        <v>28.2400403429148</v>
      </c>
      <c r="Q126" s="20">
        <v>100</v>
      </c>
      <c r="R126" s="14">
        <f t="shared" si="24"/>
        <v>100.857286938981</v>
      </c>
      <c r="S126" s="14">
        <f t="shared" si="25"/>
        <v>7.80234070221066</v>
      </c>
      <c r="T126" s="21">
        <v>12</v>
      </c>
      <c r="U126" s="22">
        <f t="shared" si="27"/>
        <v>52.0156046814044</v>
      </c>
    </row>
    <row r="127" spans="1:21">
      <c r="A127" s="13">
        <v>125</v>
      </c>
      <c r="B127" s="14" t="s">
        <v>146</v>
      </c>
      <c r="C127" s="15">
        <f t="shared" si="14"/>
        <v>59.4216455952191</v>
      </c>
      <c r="D127" s="14">
        <f t="shared" si="15"/>
        <v>2.54865008388871</v>
      </c>
      <c r="E127" s="16">
        <v>190368.94</v>
      </c>
      <c r="F127" s="16">
        <f t="shared" si="16"/>
        <v>7.28185738253917</v>
      </c>
      <c r="G127" s="14">
        <f t="shared" si="17"/>
        <v>16.3576881134133</v>
      </c>
      <c r="H127" s="17">
        <v>10</v>
      </c>
      <c r="I127" s="14">
        <f t="shared" si="18"/>
        <v>109.051254089422</v>
      </c>
      <c r="J127" s="14">
        <f t="shared" si="19"/>
        <v>1.87214611872146</v>
      </c>
      <c r="K127" s="17">
        <v>12.3</v>
      </c>
      <c r="L127" s="14">
        <f t="shared" si="20"/>
        <v>93.6073059360731</v>
      </c>
      <c r="M127" s="14">
        <f t="shared" si="21"/>
        <v>0</v>
      </c>
      <c r="N127" s="17">
        <v>0</v>
      </c>
      <c r="O127" s="14">
        <f t="shared" si="22"/>
        <v>0</v>
      </c>
      <c r="P127" s="14">
        <f t="shared" si="23"/>
        <v>28.2400403429148</v>
      </c>
      <c r="Q127" s="20">
        <v>100</v>
      </c>
      <c r="R127" s="14">
        <f t="shared" si="24"/>
        <v>100.857286938981</v>
      </c>
      <c r="S127" s="14">
        <f t="shared" si="25"/>
        <v>10.4031209362809</v>
      </c>
      <c r="T127" s="21">
        <v>16</v>
      </c>
      <c r="U127" s="22">
        <f t="shared" si="27"/>
        <v>69.3541395752059</v>
      </c>
    </row>
    <row r="128" spans="1:21">
      <c r="A128" s="13">
        <v>126</v>
      </c>
      <c r="B128" s="14" t="s">
        <v>147</v>
      </c>
      <c r="C128" s="15">
        <f t="shared" si="14"/>
        <v>58.4182814018788</v>
      </c>
      <c r="D128" s="14">
        <f t="shared" si="15"/>
        <v>7.97295497677521</v>
      </c>
      <c r="E128" s="16">
        <v>595532.12</v>
      </c>
      <c r="F128" s="16">
        <f t="shared" si="16"/>
        <v>22.7798713622149</v>
      </c>
      <c r="G128" s="14">
        <f t="shared" si="17"/>
        <v>9.81461286804798</v>
      </c>
      <c r="H128" s="17">
        <v>6</v>
      </c>
      <c r="I128" s="14">
        <f t="shared" si="18"/>
        <v>65.4307524536532</v>
      </c>
      <c r="J128" s="14">
        <f t="shared" si="19"/>
        <v>2.63774733637747</v>
      </c>
      <c r="K128" s="17">
        <v>17.33</v>
      </c>
      <c r="L128" s="14">
        <f t="shared" si="20"/>
        <v>131.887366818874</v>
      </c>
      <c r="M128" s="14">
        <f t="shared" si="21"/>
        <v>0</v>
      </c>
      <c r="N128" s="17">
        <v>0</v>
      </c>
      <c r="O128" s="14">
        <f t="shared" si="22"/>
        <v>0</v>
      </c>
      <c r="P128" s="14">
        <f t="shared" si="23"/>
        <v>28.2400403429148</v>
      </c>
      <c r="Q128" s="20">
        <v>100</v>
      </c>
      <c r="R128" s="14">
        <f t="shared" si="24"/>
        <v>100.857286938981</v>
      </c>
      <c r="S128" s="14">
        <f t="shared" si="25"/>
        <v>9.75292587776333</v>
      </c>
      <c r="T128" s="21">
        <v>15</v>
      </c>
      <c r="U128" s="22">
        <f t="shared" si="27"/>
        <v>65.0195058517555</v>
      </c>
    </row>
    <row r="129" spans="1:21">
      <c r="A129" s="13">
        <v>127</v>
      </c>
      <c r="B129" s="14" t="s">
        <v>148</v>
      </c>
      <c r="C129" s="15">
        <f t="shared" si="14"/>
        <v>57.506851368037</v>
      </c>
      <c r="D129" s="14">
        <f t="shared" si="15"/>
        <v>1.31359203677317</v>
      </c>
      <c r="E129" s="16">
        <v>98117.48</v>
      </c>
      <c r="F129" s="16">
        <f t="shared" si="16"/>
        <v>3.75312010506619</v>
      </c>
      <c r="G129" s="14">
        <f t="shared" si="17"/>
        <v>13.0861504907306</v>
      </c>
      <c r="H129" s="17">
        <v>8</v>
      </c>
      <c r="I129" s="14">
        <f t="shared" si="18"/>
        <v>87.2410032715376</v>
      </c>
      <c r="J129" s="14">
        <f t="shared" si="19"/>
        <v>2.41704718417047</v>
      </c>
      <c r="K129" s="17">
        <v>15.88</v>
      </c>
      <c r="L129" s="14">
        <f t="shared" si="20"/>
        <v>120.852359208524</v>
      </c>
      <c r="M129" s="14">
        <f t="shared" si="21"/>
        <v>2.69709543568465</v>
      </c>
      <c r="N129" s="17">
        <v>13</v>
      </c>
      <c r="O129" s="14">
        <f t="shared" si="22"/>
        <v>53.9419087136929</v>
      </c>
      <c r="P129" s="14">
        <f t="shared" si="23"/>
        <v>28.2400403429148</v>
      </c>
      <c r="Q129" s="20">
        <v>100</v>
      </c>
      <c r="R129" s="14">
        <f t="shared" si="24"/>
        <v>100.857286938981</v>
      </c>
      <c r="S129" s="14">
        <f t="shared" si="25"/>
        <v>9.75292587776333</v>
      </c>
      <c r="T129" s="21">
        <v>15</v>
      </c>
      <c r="U129" s="22">
        <f t="shared" si="27"/>
        <v>65.0195058517555</v>
      </c>
    </row>
    <row r="130" spans="1:21">
      <c r="A130" s="13">
        <v>128</v>
      </c>
      <c r="B130" s="14" t="s">
        <v>149</v>
      </c>
      <c r="C130" s="15">
        <f t="shared" si="14"/>
        <v>57.2777610130974</v>
      </c>
      <c r="D130" s="14">
        <f t="shared" si="15"/>
        <v>7.33124209200019</v>
      </c>
      <c r="E130" s="16">
        <v>547600</v>
      </c>
      <c r="F130" s="16">
        <f t="shared" si="16"/>
        <v>20.9464059771434</v>
      </c>
      <c r="G130" s="14">
        <f t="shared" si="17"/>
        <v>13.0861504907306</v>
      </c>
      <c r="H130" s="17">
        <v>8</v>
      </c>
      <c r="I130" s="14">
        <f t="shared" si="18"/>
        <v>87.2410032715376</v>
      </c>
      <c r="J130" s="14">
        <f t="shared" si="19"/>
        <v>2.30289193302892</v>
      </c>
      <c r="K130" s="17">
        <v>15.13</v>
      </c>
      <c r="L130" s="14">
        <f t="shared" si="20"/>
        <v>115.144596651446</v>
      </c>
      <c r="M130" s="14">
        <f t="shared" si="21"/>
        <v>2.0746887966805</v>
      </c>
      <c r="N130" s="17">
        <v>10</v>
      </c>
      <c r="O130" s="14">
        <f t="shared" si="22"/>
        <v>41.49377593361</v>
      </c>
      <c r="P130" s="14">
        <f t="shared" si="23"/>
        <v>25.9808371154816</v>
      </c>
      <c r="Q130" s="20">
        <v>92</v>
      </c>
      <c r="R130" s="14">
        <f t="shared" si="24"/>
        <v>92.7887039838628</v>
      </c>
      <c r="S130" s="14">
        <f t="shared" si="25"/>
        <v>6.50195058517555</v>
      </c>
      <c r="T130" s="21">
        <v>10</v>
      </c>
      <c r="U130" s="22">
        <f t="shared" si="27"/>
        <v>43.3463372345037</v>
      </c>
    </row>
    <row r="131" spans="1:21">
      <c r="A131" s="13">
        <v>129</v>
      </c>
      <c r="B131" s="14" t="s">
        <v>150</v>
      </c>
      <c r="C131" s="15">
        <f t="shared" ref="C131:C149" si="28">D131+G131+J131+M131+P131+S131</f>
        <v>57.0335202098848</v>
      </c>
      <c r="D131" s="14">
        <f t="shared" ref="D131:D149" si="29">F131*0.35</f>
        <v>3.66373642410584</v>
      </c>
      <c r="E131" s="16">
        <v>273659.23</v>
      </c>
      <c r="F131" s="16">
        <f t="shared" ref="F131:F149" si="30">100*(E131/2614290.97)</f>
        <v>10.4678183545881</v>
      </c>
      <c r="G131" s="14">
        <f t="shared" ref="G131:G149" si="31">I131*0.15</f>
        <v>11.4503816793893</v>
      </c>
      <c r="H131" s="17">
        <v>7</v>
      </c>
      <c r="I131" s="14">
        <f t="shared" ref="I131:I149" si="32">100*(H131/9.17)</f>
        <v>76.3358778625954</v>
      </c>
      <c r="J131" s="14">
        <f t="shared" ref="J131:J149" si="33">L131*0.02</f>
        <v>2.36986301369863</v>
      </c>
      <c r="K131" s="17">
        <v>15.57</v>
      </c>
      <c r="L131" s="14">
        <f t="shared" ref="L131:L149" si="34">100*(K131/13.14)</f>
        <v>118.493150684932</v>
      </c>
      <c r="M131" s="14">
        <f t="shared" ref="M131:M149" si="35">O131*0.05</f>
        <v>0</v>
      </c>
      <c r="N131" s="17">
        <v>0</v>
      </c>
      <c r="O131" s="14">
        <f t="shared" ref="O131:O149" si="36">100*(N131/24.1)</f>
        <v>0</v>
      </c>
      <c r="P131" s="14">
        <f t="shared" ref="P131:P149" si="37">R131*0.28</f>
        <v>26.5456379223399</v>
      </c>
      <c r="Q131" s="20">
        <v>94</v>
      </c>
      <c r="R131" s="14">
        <f t="shared" ref="R131:R149" si="38">100*(Q131/99.15)</f>
        <v>94.8058497226424</v>
      </c>
      <c r="S131" s="14">
        <f t="shared" ref="S131:S149" si="39">U131*0.15</f>
        <v>13.0039011703511</v>
      </c>
      <c r="T131" s="21">
        <v>20</v>
      </c>
      <c r="U131" s="22">
        <f t="shared" si="27"/>
        <v>86.6926744690074</v>
      </c>
    </row>
    <row r="132" spans="1:21">
      <c r="A132" s="13">
        <v>130</v>
      </c>
      <c r="B132" s="14" t="s">
        <v>151</v>
      </c>
      <c r="C132" s="15">
        <f t="shared" si="28"/>
        <v>56.9444324252035</v>
      </c>
      <c r="D132" s="14">
        <f t="shared" si="29"/>
        <v>4.84462039433965</v>
      </c>
      <c r="E132" s="16">
        <v>361864.21</v>
      </c>
      <c r="F132" s="16">
        <f t="shared" si="30"/>
        <v>13.8417725552562</v>
      </c>
      <c r="G132" s="14">
        <f t="shared" si="31"/>
        <v>6.54307524536532</v>
      </c>
      <c r="H132" s="17">
        <v>4</v>
      </c>
      <c r="I132" s="14">
        <f t="shared" si="32"/>
        <v>43.6205016357688</v>
      </c>
      <c r="J132" s="14">
        <f t="shared" si="33"/>
        <v>2.47336377473364</v>
      </c>
      <c r="K132" s="17">
        <v>16.25</v>
      </c>
      <c r="L132" s="14">
        <f t="shared" si="34"/>
        <v>123.668188736682</v>
      </c>
      <c r="M132" s="14">
        <f t="shared" si="35"/>
        <v>2.4896265560166</v>
      </c>
      <c r="N132" s="17">
        <v>12</v>
      </c>
      <c r="O132" s="14">
        <f t="shared" si="36"/>
        <v>49.7925311203319</v>
      </c>
      <c r="P132" s="14">
        <f t="shared" si="37"/>
        <v>28.2400403429148</v>
      </c>
      <c r="Q132" s="20">
        <v>100</v>
      </c>
      <c r="R132" s="14">
        <f t="shared" si="38"/>
        <v>100.857286938981</v>
      </c>
      <c r="S132" s="14">
        <f t="shared" si="39"/>
        <v>12.3537061118336</v>
      </c>
      <c r="T132" s="21">
        <v>19</v>
      </c>
      <c r="U132" s="22">
        <f t="shared" ref="U132:U149" si="40">100*(T132/23.07)</f>
        <v>82.358040745557</v>
      </c>
    </row>
    <row r="133" spans="1:21">
      <c r="A133" s="13">
        <v>131</v>
      </c>
      <c r="B133" s="14" t="s">
        <v>152</v>
      </c>
      <c r="C133" s="15">
        <f t="shared" si="28"/>
        <v>56.6069875419358</v>
      </c>
      <c r="D133" s="14">
        <f t="shared" si="29"/>
        <v>3.28069803568958</v>
      </c>
      <c r="E133" s="16">
        <v>245048.55</v>
      </c>
      <c r="F133" s="16">
        <f t="shared" si="30"/>
        <v>9.37342295911308</v>
      </c>
      <c r="G133" s="14">
        <f t="shared" si="31"/>
        <v>11.4503816793893</v>
      </c>
      <c r="H133" s="17">
        <v>7</v>
      </c>
      <c r="I133" s="14">
        <f t="shared" si="32"/>
        <v>76.3358778625954</v>
      </c>
      <c r="J133" s="14">
        <f t="shared" si="33"/>
        <v>1.73972602739726</v>
      </c>
      <c r="K133" s="17">
        <v>11.43</v>
      </c>
      <c r="L133" s="14">
        <f t="shared" si="34"/>
        <v>86.986301369863</v>
      </c>
      <c r="M133" s="14">
        <f t="shared" si="35"/>
        <v>5.39419087136929</v>
      </c>
      <c r="N133" s="17">
        <v>26</v>
      </c>
      <c r="O133" s="14">
        <f t="shared" si="36"/>
        <v>107.883817427386</v>
      </c>
      <c r="P133" s="14">
        <f t="shared" si="37"/>
        <v>28.2400403429148</v>
      </c>
      <c r="Q133" s="20">
        <v>100</v>
      </c>
      <c r="R133" s="14">
        <f t="shared" si="38"/>
        <v>100.857286938981</v>
      </c>
      <c r="S133" s="14">
        <f t="shared" si="39"/>
        <v>6.50195058517555</v>
      </c>
      <c r="T133" s="21">
        <v>10</v>
      </c>
      <c r="U133" s="22">
        <f t="shared" si="40"/>
        <v>43.3463372345037</v>
      </c>
    </row>
    <row r="134" spans="1:21">
      <c r="A134" s="13">
        <v>132</v>
      </c>
      <c r="B134" s="14" t="s">
        <v>153</v>
      </c>
      <c r="C134" s="15">
        <f t="shared" si="28"/>
        <v>55.9327764680175</v>
      </c>
      <c r="D134" s="14">
        <f t="shared" si="29"/>
        <v>6.23641962088099</v>
      </c>
      <c r="E134" s="16">
        <v>465823.3</v>
      </c>
      <c r="F134" s="16">
        <f t="shared" si="30"/>
        <v>17.8183417739457</v>
      </c>
      <c r="G134" s="14">
        <f t="shared" si="31"/>
        <v>9.81461286804798</v>
      </c>
      <c r="H134" s="17">
        <v>6</v>
      </c>
      <c r="I134" s="14">
        <f t="shared" si="32"/>
        <v>65.4307524536532</v>
      </c>
      <c r="J134" s="14">
        <f t="shared" si="33"/>
        <v>2.13089802130898</v>
      </c>
      <c r="K134" s="17">
        <v>14</v>
      </c>
      <c r="L134" s="14">
        <f t="shared" si="34"/>
        <v>106.544901065449</v>
      </c>
      <c r="M134" s="14">
        <f t="shared" si="35"/>
        <v>1.45228215767635</v>
      </c>
      <c r="N134" s="17">
        <v>7</v>
      </c>
      <c r="O134" s="14">
        <f t="shared" si="36"/>
        <v>29.045643153527</v>
      </c>
      <c r="P134" s="14">
        <f t="shared" si="37"/>
        <v>26.5456379223399</v>
      </c>
      <c r="Q134" s="20">
        <v>94</v>
      </c>
      <c r="R134" s="14">
        <f t="shared" si="38"/>
        <v>94.8058497226424</v>
      </c>
      <c r="S134" s="14">
        <f t="shared" si="39"/>
        <v>9.75292587776333</v>
      </c>
      <c r="T134" s="21">
        <v>15</v>
      </c>
      <c r="U134" s="22">
        <f t="shared" si="40"/>
        <v>65.0195058517555</v>
      </c>
    </row>
    <row r="135" spans="1:21">
      <c r="A135" s="13">
        <v>133</v>
      </c>
      <c r="B135" s="14" t="s">
        <v>154</v>
      </c>
      <c r="C135" s="15">
        <f t="shared" si="28"/>
        <v>55.8566351811457</v>
      </c>
      <c r="D135" s="14">
        <f t="shared" si="29"/>
        <v>9.76982286711567</v>
      </c>
      <c r="E135" s="16">
        <v>729747.42</v>
      </c>
      <c r="F135" s="16">
        <f t="shared" si="30"/>
        <v>27.9137796203305</v>
      </c>
      <c r="G135" s="14">
        <f t="shared" si="31"/>
        <v>4.90730643402399</v>
      </c>
      <c r="H135" s="17">
        <v>3</v>
      </c>
      <c r="I135" s="14">
        <f t="shared" si="32"/>
        <v>32.7153762268266</v>
      </c>
      <c r="J135" s="14">
        <f t="shared" si="33"/>
        <v>1.16742770167428</v>
      </c>
      <c r="K135" s="17">
        <v>7.67</v>
      </c>
      <c r="L135" s="14">
        <f t="shared" si="34"/>
        <v>58.3713850837138</v>
      </c>
      <c r="M135" s="14">
        <f t="shared" si="35"/>
        <v>3.3195020746888</v>
      </c>
      <c r="N135" s="17">
        <v>16</v>
      </c>
      <c r="O135" s="14">
        <f t="shared" si="36"/>
        <v>66.3900414937759</v>
      </c>
      <c r="P135" s="14">
        <f t="shared" si="37"/>
        <v>28.2400403429148</v>
      </c>
      <c r="Q135" s="20">
        <v>100</v>
      </c>
      <c r="R135" s="14">
        <f t="shared" si="38"/>
        <v>100.857286938981</v>
      </c>
      <c r="S135" s="14">
        <f t="shared" si="39"/>
        <v>8.45253576072822</v>
      </c>
      <c r="T135" s="21">
        <v>13</v>
      </c>
      <c r="U135" s="22">
        <f t="shared" si="40"/>
        <v>56.3502384048548</v>
      </c>
    </row>
    <row r="136" spans="1:21">
      <c r="A136" s="13">
        <v>134</v>
      </c>
      <c r="B136" s="14" t="s">
        <v>155</v>
      </c>
      <c r="C136" s="15">
        <f t="shared" si="28"/>
        <v>55.2579861810234</v>
      </c>
      <c r="D136" s="14">
        <f t="shared" si="29"/>
        <v>0.734387764036839</v>
      </c>
      <c r="E136" s="16">
        <v>54854.38</v>
      </c>
      <c r="F136" s="16">
        <f t="shared" si="30"/>
        <v>2.09825075439097</v>
      </c>
      <c r="G136" s="14">
        <f t="shared" si="31"/>
        <v>6.54307524536532</v>
      </c>
      <c r="H136" s="17">
        <v>4</v>
      </c>
      <c r="I136" s="14">
        <f t="shared" si="32"/>
        <v>43.6205016357688</v>
      </c>
      <c r="J136" s="14">
        <f t="shared" si="33"/>
        <v>2.43531202435312</v>
      </c>
      <c r="K136" s="17">
        <v>16</v>
      </c>
      <c r="L136" s="14">
        <f t="shared" si="34"/>
        <v>121.765601217656</v>
      </c>
      <c r="M136" s="14">
        <f t="shared" si="35"/>
        <v>5.60165975103734</v>
      </c>
      <c r="N136" s="17">
        <v>27</v>
      </c>
      <c r="O136" s="14">
        <f t="shared" si="36"/>
        <v>112.033195020747</v>
      </c>
      <c r="P136" s="14">
        <f t="shared" si="37"/>
        <v>28.2400403429148</v>
      </c>
      <c r="Q136" s="20">
        <v>100</v>
      </c>
      <c r="R136" s="14">
        <f t="shared" si="38"/>
        <v>100.857286938981</v>
      </c>
      <c r="S136" s="14">
        <f t="shared" si="39"/>
        <v>11.703511053316</v>
      </c>
      <c r="T136" s="21">
        <v>18</v>
      </c>
      <c r="U136" s="22">
        <f t="shared" si="40"/>
        <v>78.0234070221066</v>
      </c>
    </row>
    <row r="137" spans="1:21">
      <c r="A137" s="13">
        <v>135</v>
      </c>
      <c r="B137" s="14" t="s">
        <v>156</v>
      </c>
      <c r="C137" s="15">
        <f t="shared" si="28"/>
        <v>55.1438919096943</v>
      </c>
      <c r="D137" s="14">
        <f t="shared" si="29"/>
        <v>2.77233342928159</v>
      </c>
      <c r="E137" s="16">
        <v>207076.75</v>
      </c>
      <c r="F137" s="16">
        <f t="shared" si="30"/>
        <v>7.92095265509026</v>
      </c>
      <c r="G137" s="14">
        <f t="shared" si="31"/>
        <v>9.81461286804798</v>
      </c>
      <c r="H137" s="17">
        <v>6</v>
      </c>
      <c r="I137" s="14">
        <f t="shared" si="32"/>
        <v>65.4307524536532</v>
      </c>
      <c r="J137" s="14">
        <f t="shared" si="33"/>
        <v>2.61339421613394</v>
      </c>
      <c r="K137" s="17">
        <v>17.17</v>
      </c>
      <c r="L137" s="14">
        <f t="shared" si="34"/>
        <v>130.669710806697</v>
      </c>
      <c r="M137" s="14">
        <f t="shared" si="35"/>
        <v>0</v>
      </c>
      <c r="N137" s="17">
        <v>0</v>
      </c>
      <c r="O137" s="14">
        <f t="shared" si="36"/>
        <v>0</v>
      </c>
      <c r="P137" s="14">
        <f t="shared" si="37"/>
        <v>28.2400403429148</v>
      </c>
      <c r="Q137" s="20">
        <v>100</v>
      </c>
      <c r="R137" s="14">
        <f t="shared" si="38"/>
        <v>100.857286938981</v>
      </c>
      <c r="S137" s="14">
        <f t="shared" si="39"/>
        <v>11.703511053316</v>
      </c>
      <c r="T137" s="21">
        <v>18</v>
      </c>
      <c r="U137" s="22">
        <f t="shared" si="40"/>
        <v>78.0234070221066</v>
      </c>
    </row>
    <row r="138" spans="1:21">
      <c r="A138" s="13">
        <v>136</v>
      </c>
      <c r="B138" s="14" t="s">
        <v>157</v>
      </c>
      <c r="C138" s="15">
        <f t="shared" si="28"/>
        <v>54.9026438705585</v>
      </c>
      <c r="D138" s="14">
        <f t="shared" si="29"/>
        <v>11.8099929404568</v>
      </c>
      <c r="E138" s="16">
        <v>882135.94</v>
      </c>
      <c r="F138" s="16">
        <f t="shared" si="30"/>
        <v>33.7428369727338</v>
      </c>
      <c r="G138" s="14">
        <f t="shared" si="31"/>
        <v>4.90730643402399</v>
      </c>
      <c r="H138" s="17">
        <v>3</v>
      </c>
      <c r="I138" s="14">
        <f t="shared" si="32"/>
        <v>32.7153762268266</v>
      </c>
      <c r="J138" s="14">
        <f t="shared" si="33"/>
        <v>2.38508371385084</v>
      </c>
      <c r="K138" s="17">
        <v>15.67</v>
      </c>
      <c r="L138" s="14">
        <f t="shared" si="34"/>
        <v>119.254185692542</v>
      </c>
      <c r="M138" s="14">
        <f t="shared" si="35"/>
        <v>1.45228215767635</v>
      </c>
      <c r="N138" s="17">
        <v>7</v>
      </c>
      <c r="O138" s="14">
        <f t="shared" si="36"/>
        <v>29.045643153527</v>
      </c>
      <c r="P138" s="14">
        <f t="shared" si="37"/>
        <v>26.5456379223399</v>
      </c>
      <c r="Q138" s="20">
        <v>94</v>
      </c>
      <c r="R138" s="14">
        <f t="shared" si="38"/>
        <v>94.8058497226424</v>
      </c>
      <c r="S138" s="14">
        <f t="shared" si="39"/>
        <v>7.80234070221066</v>
      </c>
      <c r="T138" s="21">
        <v>12</v>
      </c>
      <c r="U138" s="22">
        <f t="shared" si="40"/>
        <v>52.0156046814044</v>
      </c>
    </row>
    <row r="139" spans="1:21">
      <c r="A139" s="13">
        <v>137</v>
      </c>
      <c r="B139" s="14" t="s">
        <v>158</v>
      </c>
      <c r="C139" s="15">
        <f t="shared" si="28"/>
        <v>54.8146990493877</v>
      </c>
      <c r="D139" s="14">
        <f t="shared" si="29"/>
        <v>2.29656138849762</v>
      </c>
      <c r="E139" s="16">
        <v>171539.42</v>
      </c>
      <c r="F139" s="16">
        <f t="shared" si="30"/>
        <v>6.56160396713607</v>
      </c>
      <c r="G139" s="14">
        <f t="shared" si="31"/>
        <v>13.0861504907306</v>
      </c>
      <c r="H139" s="17">
        <v>8</v>
      </c>
      <c r="I139" s="14">
        <f t="shared" si="32"/>
        <v>87.2410032715376</v>
      </c>
      <c r="J139" s="14">
        <f t="shared" si="33"/>
        <v>2.58751902587519</v>
      </c>
      <c r="K139" s="17">
        <v>17</v>
      </c>
      <c r="L139" s="14">
        <f t="shared" si="34"/>
        <v>129.37595129376</v>
      </c>
      <c r="M139" s="14">
        <f t="shared" si="35"/>
        <v>1.45228215767635</v>
      </c>
      <c r="N139" s="17">
        <v>7</v>
      </c>
      <c r="O139" s="14">
        <f t="shared" si="36"/>
        <v>29.045643153527</v>
      </c>
      <c r="P139" s="14">
        <f t="shared" si="37"/>
        <v>28.2400403429148</v>
      </c>
      <c r="Q139" s="20">
        <v>100</v>
      </c>
      <c r="R139" s="14">
        <f t="shared" si="38"/>
        <v>100.857286938981</v>
      </c>
      <c r="S139" s="14">
        <f t="shared" si="39"/>
        <v>7.15214564369311</v>
      </c>
      <c r="T139" s="21">
        <v>11</v>
      </c>
      <c r="U139" s="22">
        <f t="shared" si="40"/>
        <v>47.6809709579541</v>
      </c>
    </row>
    <row r="140" spans="1:21">
      <c r="A140" s="13">
        <v>138</v>
      </c>
      <c r="B140" s="14" t="s">
        <v>159</v>
      </c>
      <c r="C140" s="15">
        <f t="shared" si="28"/>
        <v>54.0372502262189</v>
      </c>
      <c r="D140" s="14">
        <f t="shared" si="29"/>
        <v>1.70273948121391</v>
      </c>
      <c r="E140" s="16">
        <v>127184.47</v>
      </c>
      <c r="F140" s="16">
        <f t="shared" si="30"/>
        <v>4.86496994632545</v>
      </c>
      <c r="G140" s="14">
        <f t="shared" si="31"/>
        <v>13.0861504907306</v>
      </c>
      <c r="H140" s="17">
        <v>8</v>
      </c>
      <c r="I140" s="14">
        <f t="shared" si="32"/>
        <v>87.2410032715376</v>
      </c>
      <c r="J140" s="14">
        <f t="shared" si="33"/>
        <v>2.01674277016743</v>
      </c>
      <c r="K140" s="17">
        <v>13.25</v>
      </c>
      <c r="L140" s="14">
        <f t="shared" si="34"/>
        <v>100.837138508371</v>
      </c>
      <c r="M140" s="14">
        <f t="shared" si="35"/>
        <v>2.4896265560166</v>
      </c>
      <c r="N140" s="17">
        <v>12</v>
      </c>
      <c r="O140" s="14">
        <f t="shared" si="36"/>
        <v>49.7925311203319</v>
      </c>
      <c r="P140" s="14">
        <f t="shared" si="37"/>
        <v>28.2400403429148</v>
      </c>
      <c r="Q140" s="20">
        <v>100</v>
      </c>
      <c r="R140" s="14">
        <f t="shared" si="38"/>
        <v>100.857286938981</v>
      </c>
      <c r="S140" s="14">
        <f t="shared" si="39"/>
        <v>6.50195058517555</v>
      </c>
      <c r="T140" s="21">
        <v>10</v>
      </c>
      <c r="U140" s="22">
        <f t="shared" si="40"/>
        <v>43.3463372345037</v>
      </c>
    </row>
    <row r="141" spans="1:21">
      <c r="A141" s="13">
        <v>139</v>
      </c>
      <c r="B141" s="14" t="s">
        <v>160</v>
      </c>
      <c r="C141" s="15">
        <f t="shared" si="28"/>
        <v>53.5985360768885</v>
      </c>
      <c r="D141" s="14">
        <f t="shared" si="29"/>
        <v>2.09460334095864</v>
      </c>
      <c r="E141" s="16">
        <v>156454.36</v>
      </c>
      <c r="F141" s="16">
        <f t="shared" si="30"/>
        <v>5.98458097416754</v>
      </c>
      <c r="G141" s="14">
        <f t="shared" si="31"/>
        <v>6.54307524536532</v>
      </c>
      <c r="H141" s="17">
        <v>4</v>
      </c>
      <c r="I141" s="14">
        <f t="shared" si="32"/>
        <v>43.6205016357688</v>
      </c>
      <c r="J141" s="14">
        <f t="shared" si="33"/>
        <v>0.951293759512938</v>
      </c>
      <c r="K141" s="17">
        <v>6.25</v>
      </c>
      <c r="L141" s="14">
        <f t="shared" si="34"/>
        <v>47.5646879756469</v>
      </c>
      <c r="M141" s="14">
        <f t="shared" si="35"/>
        <v>6.01659751037344</v>
      </c>
      <c r="N141" s="17">
        <v>29</v>
      </c>
      <c r="O141" s="14">
        <f t="shared" si="36"/>
        <v>120.331950207469</v>
      </c>
      <c r="P141" s="14">
        <f t="shared" si="37"/>
        <v>28.2400403429148</v>
      </c>
      <c r="Q141" s="20">
        <v>100</v>
      </c>
      <c r="R141" s="14">
        <f t="shared" si="38"/>
        <v>100.857286938981</v>
      </c>
      <c r="S141" s="14">
        <f t="shared" si="39"/>
        <v>9.75292587776333</v>
      </c>
      <c r="T141" s="21">
        <v>15</v>
      </c>
      <c r="U141" s="22">
        <f t="shared" si="40"/>
        <v>65.0195058517555</v>
      </c>
    </row>
    <row r="142" spans="1:21">
      <c r="A142" s="13">
        <v>140</v>
      </c>
      <c r="B142" s="14" t="s">
        <v>161</v>
      </c>
      <c r="C142" s="15">
        <f t="shared" si="28"/>
        <v>53.4466456541365</v>
      </c>
      <c r="D142" s="14">
        <f t="shared" si="29"/>
        <v>4.11075101177433</v>
      </c>
      <c r="E142" s="16">
        <v>307048.55</v>
      </c>
      <c r="F142" s="16">
        <f t="shared" si="30"/>
        <v>11.7450028907838</v>
      </c>
      <c r="G142" s="14">
        <f t="shared" si="31"/>
        <v>3.27153762268266</v>
      </c>
      <c r="H142" s="17">
        <v>2</v>
      </c>
      <c r="I142" s="14">
        <f t="shared" si="32"/>
        <v>21.8102508178844</v>
      </c>
      <c r="J142" s="14">
        <f t="shared" si="33"/>
        <v>1.14155251141553</v>
      </c>
      <c r="K142" s="17">
        <v>7.5</v>
      </c>
      <c r="L142" s="14">
        <f t="shared" si="34"/>
        <v>57.0776255707763</v>
      </c>
      <c r="M142" s="14">
        <f t="shared" si="35"/>
        <v>4.9792531120332</v>
      </c>
      <c r="N142" s="17">
        <v>24</v>
      </c>
      <c r="O142" s="14">
        <f t="shared" si="36"/>
        <v>99.5850622406639</v>
      </c>
      <c r="P142" s="14">
        <f t="shared" si="37"/>
        <v>28.2400403429148</v>
      </c>
      <c r="Q142" s="20">
        <v>100</v>
      </c>
      <c r="R142" s="14">
        <f t="shared" si="38"/>
        <v>100.857286938981</v>
      </c>
      <c r="S142" s="14">
        <f t="shared" si="39"/>
        <v>11.703511053316</v>
      </c>
      <c r="T142" s="21">
        <v>18</v>
      </c>
      <c r="U142" s="22">
        <f t="shared" si="40"/>
        <v>78.0234070221066</v>
      </c>
    </row>
    <row r="143" spans="1:21">
      <c r="A143" s="13">
        <v>141</v>
      </c>
      <c r="B143" s="14" t="s">
        <v>162</v>
      </c>
      <c r="C143" s="15">
        <f t="shared" si="28"/>
        <v>52.1756566433824</v>
      </c>
      <c r="D143" s="14">
        <f t="shared" si="29"/>
        <v>0.529850929332476</v>
      </c>
      <c r="E143" s="16">
        <v>39576.7</v>
      </c>
      <c r="F143" s="16">
        <f t="shared" si="30"/>
        <v>1.51385979809279</v>
      </c>
      <c r="G143" s="14">
        <f t="shared" si="31"/>
        <v>13.0861504907306</v>
      </c>
      <c r="H143" s="17">
        <v>8</v>
      </c>
      <c r="I143" s="14">
        <f t="shared" si="32"/>
        <v>87.2410032715376</v>
      </c>
      <c r="J143" s="14">
        <f t="shared" si="33"/>
        <v>1.97869101978691</v>
      </c>
      <c r="K143" s="17">
        <v>13</v>
      </c>
      <c r="L143" s="14">
        <f t="shared" si="34"/>
        <v>98.9345509893455</v>
      </c>
      <c r="M143" s="14">
        <f t="shared" si="35"/>
        <v>0</v>
      </c>
      <c r="N143" s="17">
        <v>0</v>
      </c>
      <c r="O143" s="14">
        <f t="shared" si="36"/>
        <v>0</v>
      </c>
      <c r="P143" s="14">
        <f t="shared" si="37"/>
        <v>26.828038325769</v>
      </c>
      <c r="Q143" s="20">
        <v>95</v>
      </c>
      <c r="R143" s="14">
        <f t="shared" si="38"/>
        <v>95.8144225920323</v>
      </c>
      <c r="S143" s="14">
        <f t="shared" si="39"/>
        <v>9.75292587776333</v>
      </c>
      <c r="T143" s="21">
        <v>15</v>
      </c>
      <c r="U143" s="22">
        <f t="shared" si="40"/>
        <v>65.0195058517555</v>
      </c>
    </row>
    <row r="144" spans="1:21">
      <c r="A144" s="13">
        <v>142</v>
      </c>
      <c r="B144" s="14" t="s">
        <v>163</v>
      </c>
      <c r="C144" s="15">
        <f t="shared" si="28"/>
        <v>51.0154262052732</v>
      </c>
      <c r="D144" s="14">
        <f t="shared" si="29"/>
        <v>0.299474143844057</v>
      </c>
      <c r="E144" s="16">
        <v>22368.93</v>
      </c>
      <c r="F144" s="16">
        <f t="shared" si="30"/>
        <v>0.855640410983021</v>
      </c>
      <c r="G144" s="14">
        <f t="shared" si="31"/>
        <v>11.4503816793893</v>
      </c>
      <c r="H144" s="17">
        <v>7</v>
      </c>
      <c r="I144" s="14">
        <f t="shared" si="32"/>
        <v>76.3358778625954</v>
      </c>
      <c r="J144" s="14">
        <f t="shared" si="33"/>
        <v>1.82648401826484</v>
      </c>
      <c r="K144" s="17">
        <v>12</v>
      </c>
      <c r="L144" s="14">
        <f t="shared" si="34"/>
        <v>91.324200913242</v>
      </c>
      <c r="M144" s="14">
        <f t="shared" si="35"/>
        <v>2.69709543568465</v>
      </c>
      <c r="N144" s="17">
        <v>13</v>
      </c>
      <c r="O144" s="14">
        <f t="shared" si="36"/>
        <v>53.9419087136929</v>
      </c>
      <c r="P144" s="14">
        <f t="shared" si="37"/>
        <v>28.2400403429148</v>
      </c>
      <c r="Q144" s="20">
        <v>100</v>
      </c>
      <c r="R144" s="14">
        <f t="shared" si="38"/>
        <v>100.857286938981</v>
      </c>
      <c r="S144" s="14">
        <f t="shared" si="39"/>
        <v>6.50195058517555</v>
      </c>
      <c r="T144" s="21">
        <v>10</v>
      </c>
      <c r="U144" s="22">
        <f t="shared" si="40"/>
        <v>43.3463372345037</v>
      </c>
    </row>
    <row r="145" spans="1:21">
      <c r="A145" s="13">
        <v>143</v>
      </c>
      <c r="B145" s="14" t="s">
        <v>164</v>
      </c>
      <c r="C145" s="15">
        <f t="shared" si="28"/>
        <v>50.905142634129</v>
      </c>
      <c r="D145" s="14">
        <f t="shared" si="29"/>
        <v>3.89940332464217</v>
      </c>
      <c r="E145" s="16">
        <v>291262.14</v>
      </c>
      <c r="F145" s="16">
        <f t="shared" si="30"/>
        <v>11.1411523561205</v>
      </c>
      <c r="G145" s="14">
        <f t="shared" si="31"/>
        <v>3.27153762268266</v>
      </c>
      <c r="H145" s="17">
        <v>2</v>
      </c>
      <c r="I145" s="14">
        <f t="shared" si="32"/>
        <v>21.8102508178844</v>
      </c>
      <c r="J145" s="14">
        <f t="shared" si="33"/>
        <v>3.0441400304414</v>
      </c>
      <c r="K145" s="17">
        <v>20</v>
      </c>
      <c r="L145" s="14">
        <f t="shared" si="34"/>
        <v>152.20700152207</v>
      </c>
      <c r="M145" s="14">
        <f t="shared" si="35"/>
        <v>2.69709543568465</v>
      </c>
      <c r="N145" s="17">
        <v>13</v>
      </c>
      <c r="O145" s="14">
        <f t="shared" si="36"/>
        <v>53.9419087136929</v>
      </c>
      <c r="P145" s="14">
        <f t="shared" si="37"/>
        <v>28.2400403429148</v>
      </c>
      <c r="Q145" s="20">
        <v>100</v>
      </c>
      <c r="R145" s="14">
        <f t="shared" si="38"/>
        <v>100.857286938981</v>
      </c>
      <c r="S145" s="14">
        <f t="shared" si="39"/>
        <v>9.75292587776333</v>
      </c>
      <c r="T145" s="21">
        <v>15</v>
      </c>
      <c r="U145" s="22">
        <f t="shared" si="40"/>
        <v>65.0195058517555</v>
      </c>
    </row>
    <row r="146" spans="1:21">
      <c r="A146" s="13">
        <v>144</v>
      </c>
      <c r="B146" s="14" t="s">
        <v>165</v>
      </c>
      <c r="C146" s="15">
        <f t="shared" si="28"/>
        <v>50.5858376823215</v>
      </c>
      <c r="D146" s="14">
        <f t="shared" si="29"/>
        <v>3.85400290771765</v>
      </c>
      <c r="E146" s="16">
        <v>287871</v>
      </c>
      <c r="F146" s="16">
        <f t="shared" si="30"/>
        <v>11.0114368791933</v>
      </c>
      <c r="G146" s="14">
        <f t="shared" si="31"/>
        <v>6.54307524536532</v>
      </c>
      <c r="H146" s="17">
        <v>4</v>
      </c>
      <c r="I146" s="14">
        <f t="shared" si="32"/>
        <v>43.6205016357688</v>
      </c>
      <c r="J146" s="14">
        <f t="shared" si="33"/>
        <v>1.71232876712329</v>
      </c>
      <c r="K146" s="17">
        <v>11.25</v>
      </c>
      <c r="L146" s="14">
        <f t="shared" si="34"/>
        <v>85.6164383561644</v>
      </c>
      <c r="M146" s="14">
        <f t="shared" si="35"/>
        <v>3.7344398340249</v>
      </c>
      <c r="N146" s="17">
        <v>18</v>
      </c>
      <c r="O146" s="14">
        <f t="shared" si="36"/>
        <v>74.6887966804979</v>
      </c>
      <c r="P146" s="14">
        <f t="shared" si="37"/>
        <v>28.2400403429148</v>
      </c>
      <c r="Q146" s="20">
        <v>100</v>
      </c>
      <c r="R146" s="14">
        <f t="shared" si="38"/>
        <v>100.857286938981</v>
      </c>
      <c r="S146" s="14">
        <f t="shared" si="39"/>
        <v>6.50195058517555</v>
      </c>
      <c r="T146" s="21">
        <v>10</v>
      </c>
      <c r="U146" s="22">
        <f t="shared" si="40"/>
        <v>43.3463372345037</v>
      </c>
    </row>
    <row r="147" spans="1:21">
      <c r="A147" s="13">
        <v>145</v>
      </c>
      <c r="B147" s="14" t="s">
        <v>166</v>
      </c>
      <c r="C147" s="15">
        <f t="shared" si="28"/>
        <v>49.6312530841068</v>
      </c>
      <c r="D147" s="14">
        <f t="shared" si="29"/>
        <v>5.87482846257163</v>
      </c>
      <c r="E147" s="16">
        <v>438814.6</v>
      </c>
      <c r="F147" s="16">
        <f t="shared" si="30"/>
        <v>16.7852241787761</v>
      </c>
      <c r="G147" s="14">
        <f t="shared" si="31"/>
        <v>4.90730643402399</v>
      </c>
      <c r="H147" s="17">
        <v>3</v>
      </c>
      <c r="I147" s="14">
        <f t="shared" si="32"/>
        <v>32.7153762268266</v>
      </c>
      <c r="J147" s="14">
        <f t="shared" si="33"/>
        <v>1.77625570776256</v>
      </c>
      <c r="K147" s="17">
        <v>11.67</v>
      </c>
      <c r="L147" s="14">
        <f t="shared" si="34"/>
        <v>88.8127853881278</v>
      </c>
      <c r="M147" s="14">
        <f t="shared" si="35"/>
        <v>2.0746887966805</v>
      </c>
      <c r="N147" s="17">
        <v>10</v>
      </c>
      <c r="O147" s="14">
        <f t="shared" si="36"/>
        <v>41.49377593361</v>
      </c>
      <c r="P147" s="14">
        <f t="shared" si="37"/>
        <v>26.5456379223399</v>
      </c>
      <c r="Q147" s="20">
        <v>94</v>
      </c>
      <c r="R147" s="14">
        <f t="shared" si="38"/>
        <v>94.8058497226424</v>
      </c>
      <c r="S147" s="14">
        <f t="shared" si="39"/>
        <v>8.45253576072822</v>
      </c>
      <c r="T147" s="21">
        <v>13</v>
      </c>
      <c r="U147" s="22">
        <f t="shared" si="40"/>
        <v>56.3502384048548</v>
      </c>
    </row>
    <row r="148" spans="1:21">
      <c r="A148" s="13">
        <v>146</v>
      </c>
      <c r="B148" s="14" t="s">
        <v>167</v>
      </c>
      <c r="C148" s="15">
        <f t="shared" si="28"/>
        <v>49.2558661543093</v>
      </c>
      <c r="D148" s="14">
        <f t="shared" si="29"/>
        <v>0.794178755855933</v>
      </c>
      <c r="E148" s="16">
        <v>59320.41</v>
      </c>
      <c r="F148" s="16">
        <f t="shared" si="30"/>
        <v>2.26908215958838</v>
      </c>
      <c r="G148" s="14">
        <f t="shared" si="31"/>
        <v>6.54307524536532</v>
      </c>
      <c r="H148" s="17">
        <v>4</v>
      </c>
      <c r="I148" s="14">
        <f t="shared" si="32"/>
        <v>43.6205016357688</v>
      </c>
      <c r="J148" s="14">
        <f t="shared" si="33"/>
        <v>2.47336377473364</v>
      </c>
      <c r="K148" s="17">
        <v>16.25</v>
      </c>
      <c r="L148" s="14">
        <f t="shared" si="34"/>
        <v>123.668188736682</v>
      </c>
      <c r="M148" s="14">
        <f t="shared" si="35"/>
        <v>1.45228215767635</v>
      </c>
      <c r="N148" s="17">
        <v>7</v>
      </c>
      <c r="O148" s="14">
        <f t="shared" si="36"/>
        <v>29.045643153527</v>
      </c>
      <c r="P148" s="14">
        <f t="shared" si="37"/>
        <v>28.2400403429148</v>
      </c>
      <c r="Q148" s="20">
        <v>100</v>
      </c>
      <c r="R148" s="14">
        <f t="shared" si="38"/>
        <v>100.857286938981</v>
      </c>
      <c r="S148" s="14">
        <f t="shared" si="39"/>
        <v>9.75292587776333</v>
      </c>
      <c r="T148" s="21">
        <v>15</v>
      </c>
      <c r="U148" s="22">
        <f t="shared" si="40"/>
        <v>65.0195058517555</v>
      </c>
    </row>
    <row r="149" ht="13.5" spans="1:21">
      <c r="A149" s="23">
        <v>147</v>
      </c>
      <c r="B149" s="24" t="s">
        <v>168</v>
      </c>
      <c r="C149" s="25">
        <f t="shared" si="28"/>
        <v>45.2951525217338</v>
      </c>
      <c r="D149" s="24">
        <f t="shared" si="29"/>
        <v>1.49867082316396</v>
      </c>
      <c r="E149" s="26">
        <v>111941.76</v>
      </c>
      <c r="F149" s="26">
        <f t="shared" si="30"/>
        <v>4.28191663761131</v>
      </c>
      <c r="G149" s="24">
        <f t="shared" si="31"/>
        <v>6.54307524536532</v>
      </c>
      <c r="H149" s="27">
        <v>4</v>
      </c>
      <c r="I149" s="24">
        <f t="shared" si="32"/>
        <v>43.6205016357688</v>
      </c>
      <c r="J149" s="24">
        <f t="shared" si="33"/>
        <v>2.51141552511416</v>
      </c>
      <c r="K149" s="27">
        <v>16.5</v>
      </c>
      <c r="L149" s="24">
        <f t="shared" si="34"/>
        <v>125.570776255708</v>
      </c>
      <c r="M149" s="24">
        <f t="shared" si="35"/>
        <v>0</v>
      </c>
      <c r="N149" s="27">
        <v>0</v>
      </c>
      <c r="O149" s="24">
        <f t="shared" si="36"/>
        <v>0</v>
      </c>
      <c r="P149" s="24">
        <f t="shared" si="37"/>
        <v>28.2400403429148</v>
      </c>
      <c r="Q149" s="32">
        <v>100</v>
      </c>
      <c r="R149" s="24">
        <f t="shared" si="38"/>
        <v>100.857286938981</v>
      </c>
      <c r="S149" s="24">
        <f t="shared" si="39"/>
        <v>6.50195058517555</v>
      </c>
      <c r="T149" s="33">
        <v>10</v>
      </c>
      <c r="U149" s="34">
        <f t="shared" si="40"/>
        <v>43.3463372345037</v>
      </c>
    </row>
    <row r="150" hidden="1" spans="2:21">
      <c r="B150" s="28"/>
      <c r="C150" s="29"/>
      <c r="D150" s="5"/>
      <c r="E150" s="30"/>
      <c r="F150" s="30"/>
      <c r="G150" s="5"/>
      <c r="H150" s="31"/>
      <c r="I150" s="5"/>
      <c r="J150" s="5"/>
      <c r="K150" s="31"/>
      <c r="L150" s="5"/>
      <c r="M150" s="5"/>
      <c r="N150" s="31"/>
      <c r="O150" s="5"/>
      <c r="P150" s="5"/>
      <c r="Q150" s="35"/>
      <c r="R150" s="5"/>
      <c r="S150" s="5"/>
      <c r="T150" s="36"/>
      <c r="U150" s="5"/>
    </row>
    <row r="151" hidden="1" spans="2:21">
      <c r="B151" s="28"/>
      <c r="C151" s="29"/>
      <c r="D151" s="5"/>
      <c r="E151" s="30"/>
      <c r="F151" s="30"/>
      <c r="G151" s="5"/>
      <c r="H151" s="31"/>
      <c r="I151" s="5"/>
      <c r="J151" s="5"/>
      <c r="K151" s="31"/>
      <c r="L151" s="5"/>
      <c r="M151" s="5"/>
      <c r="N151" s="31"/>
      <c r="O151" s="5"/>
      <c r="P151" s="5"/>
      <c r="Q151" s="35"/>
      <c r="R151" s="5"/>
      <c r="S151" s="5"/>
      <c r="T151" s="36"/>
      <c r="U151" s="5"/>
    </row>
    <row r="152" hidden="1" spans="2:21">
      <c r="B152" s="28"/>
      <c r="C152" s="29"/>
      <c r="D152" s="5"/>
      <c r="E152" s="30">
        <f>SUM(E3:E149)</f>
        <v>384300773.11</v>
      </c>
      <c r="F152" s="30"/>
      <c r="G152" s="5"/>
      <c r="H152" s="31">
        <f>SUM(H3:H149)</f>
        <v>1348</v>
      </c>
      <c r="I152" s="5"/>
      <c r="J152" s="5"/>
      <c r="K152" s="31">
        <f>SUM(K3:K149)</f>
        <v>1932.275</v>
      </c>
      <c r="L152" s="5"/>
      <c r="M152" s="5"/>
      <c r="N152" s="31">
        <f>SUM(N3:N149)</f>
        <v>3543</v>
      </c>
      <c r="O152" s="5"/>
      <c r="P152" s="5"/>
      <c r="Q152" s="35">
        <f>SUM(Q3:Q149)</f>
        <v>14575</v>
      </c>
      <c r="R152" s="5"/>
      <c r="S152" s="5"/>
      <c r="T152" s="36">
        <f>SUM(T3:T149)</f>
        <v>3391</v>
      </c>
      <c r="U152" s="5"/>
    </row>
    <row r="153" hidden="1" spans="2:21">
      <c r="B153" s="28"/>
      <c r="C153" s="29"/>
      <c r="D153" s="5"/>
      <c r="E153" s="30">
        <f>E152/147</f>
        <v>2614290.97353742</v>
      </c>
      <c r="F153" s="30"/>
      <c r="G153" s="5"/>
      <c r="H153" s="31">
        <f>H152/147</f>
        <v>9.17006802721088</v>
      </c>
      <c r="I153" s="5"/>
      <c r="J153" s="5"/>
      <c r="K153" s="31">
        <f>K152/147</f>
        <v>13.1447278911565</v>
      </c>
      <c r="L153" s="5"/>
      <c r="M153" s="5"/>
      <c r="N153" s="31">
        <f>N152/147</f>
        <v>24.1020408163265</v>
      </c>
      <c r="O153" s="5"/>
      <c r="P153" s="5"/>
      <c r="Q153" s="35">
        <f>Q152/147</f>
        <v>99.1496598639456</v>
      </c>
      <c r="R153" s="5"/>
      <c r="S153" s="5"/>
      <c r="T153" s="36">
        <f>T152/147</f>
        <v>23.0680272108844</v>
      </c>
      <c r="U153" s="5"/>
    </row>
    <row r="154" hidden="1" spans="2:21">
      <c r="B154" s="28"/>
      <c r="C154" s="29"/>
      <c r="D154" s="5"/>
      <c r="E154" s="30"/>
      <c r="F154" s="30"/>
      <c r="G154" s="5"/>
      <c r="H154" s="31"/>
      <c r="I154" s="5"/>
      <c r="J154" s="5"/>
      <c r="K154" s="31"/>
      <c r="L154" s="5"/>
      <c r="M154" s="5"/>
      <c r="N154" s="31"/>
      <c r="O154" s="5"/>
      <c r="P154" s="5"/>
      <c r="Q154" s="35"/>
      <c r="R154" s="5"/>
      <c r="S154" s="5"/>
      <c r="T154" s="36"/>
      <c r="U154" s="5"/>
    </row>
    <row r="155" hidden="1" spans="2:21">
      <c r="B155" s="28"/>
      <c r="C155" s="29"/>
      <c r="D155" s="5"/>
      <c r="E155" s="30"/>
      <c r="F155" s="30"/>
      <c r="G155" s="5"/>
      <c r="H155" s="31"/>
      <c r="I155" s="5"/>
      <c r="J155" s="5"/>
      <c r="K155" s="31"/>
      <c r="L155" s="5"/>
      <c r="M155" s="5"/>
      <c r="N155" s="31"/>
      <c r="O155" s="5"/>
      <c r="P155" s="5"/>
      <c r="Q155" s="35"/>
      <c r="R155" s="5"/>
      <c r="S155" s="5"/>
      <c r="T155" s="36"/>
      <c r="U155" s="5"/>
    </row>
    <row r="156" spans="2:21">
      <c r="B156" s="28"/>
      <c r="C156" s="29"/>
      <c r="D156" s="5"/>
      <c r="E156" s="30"/>
      <c r="F156" s="30"/>
      <c r="G156" s="5"/>
      <c r="H156" s="31"/>
      <c r="I156" s="5"/>
      <c r="J156" s="5"/>
      <c r="K156" s="31"/>
      <c r="L156" s="5"/>
      <c r="M156" s="5"/>
      <c r="N156" s="31"/>
      <c r="O156" s="5"/>
      <c r="P156" s="5"/>
      <c r="Q156" s="35"/>
      <c r="R156" s="5"/>
      <c r="S156" s="5"/>
      <c r="T156" s="36"/>
      <c r="U156" s="5"/>
    </row>
    <row r="158" hidden="1"/>
    <row r="159" hidden="1" spans="5:20">
      <c r="E159" s="3">
        <f>SUM(E3:E149)</f>
        <v>384300773.11</v>
      </c>
      <c r="H159" s="4">
        <f>SUM(H3:H149)</f>
        <v>1348</v>
      </c>
      <c r="K159" s="4">
        <f>SUM(K3:K149)</f>
        <v>1932.275</v>
      </c>
      <c r="N159" s="4">
        <f>SUM(N3:N149)</f>
        <v>3543</v>
      </c>
      <c r="Q159" s="3">
        <f>SUM(Q3:Q149)</f>
        <v>14575</v>
      </c>
      <c r="T159" s="5">
        <f>SUM(T3:T149)</f>
        <v>3391</v>
      </c>
    </row>
    <row r="160" hidden="1" spans="5:20">
      <c r="E160" s="3">
        <f>E159/147</f>
        <v>2614290.97353742</v>
      </c>
      <c r="H160" s="4">
        <f>H159/147</f>
        <v>9.17006802721088</v>
      </c>
      <c r="K160" s="4">
        <f>K159/147</f>
        <v>13.1447278911565</v>
      </c>
      <c r="N160" s="4">
        <f>N159/147</f>
        <v>24.1020408163265</v>
      </c>
      <c r="Q160" s="3">
        <f>Q159/147</f>
        <v>99.1496598639456</v>
      </c>
      <c r="T160" s="5">
        <f>T159/147</f>
        <v>23.0680272108844</v>
      </c>
    </row>
  </sheetData>
  <sortState ref="B3:U149">
    <sortCondition ref="C3:C149" descending="1"/>
  </sortState>
  <mergeCells count="1">
    <mergeCell ref="A1:U1"/>
  </mergeCells>
  <pageMargins left="0.700694444444445" right="0.700694444444445" top="0.751388888888889" bottom="0.751388888888889" header="0.298611111111111" footer="0.298611111111111"/>
  <pageSetup paperSize="9" scale="6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Sheet5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青衫依旧</cp:lastModifiedBy>
  <dcterms:created xsi:type="dcterms:W3CDTF">2018-05-14T07:06:00Z</dcterms:created>
  <dcterms:modified xsi:type="dcterms:W3CDTF">2020-06-08T09:52:00Z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