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firstSheet="1" activeTab="1"/>
  </bookViews>
  <sheets>
    <sheet name="Sheet5" sheetId="6" state="hidden" r:id="rId1"/>
    <sheet name="Sheet2" sheetId="9" r:id="rId2"/>
  </sheets>
  <calcPr calcId="144525"/>
</workbook>
</file>

<file path=xl/sharedStrings.xml><?xml version="1.0" encoding="utf-8"?>
<sst xmlns="http://schemas.openxmlformats.org/spreadsheetml/2006/main" count="166" uniqueCount="166">
  <si>
    <r>
      <rPr>
        <b/>
        <sz val="24"/>
        <rFont val="Arial"/>
        <charset val="134"/>
      </rPr>
      <t>2018</t>
    </r>
    <r>
      <rPr>
        <b/>
        <sz val="24"/>
        <rFont val="宋体"/>
        <charset val="134"/>
      </rPr>
      <t>年山西省综合评价表</t>
    </r>
  </si>
  <si>
    <t>序号</t>
  </si>
  <si>
    <t>机构名称</t>
  </si>
  <si>
    <t>资产评估机构得分</t>
  </si>
  <si>
    <r>
      <rPr>
        <b/>
        <sz val="11"/>
        <rFont val="宋体"/>
        <charset val="134"/>
      </rPr>
      <t>年业务收入得分（</t>
    </r>
    <r>
      <rPr>
        <b/>
        <sz val="11"/>
        <rFont val="Arial"/>
        <charset val="134"/>
      </rPr>
      <t>35%</t>
    </r>
    <r>
      <rPr>
        <b/>
        <sz val="11"/>
        <rFont val="宋体"/>
        <charset val="134"/>
      </rPr>
      <t>）</t>
    </r>
  </si>
  <si>
    <t>年业务收入</t>
  </si>
  <si>
    <t>年业务收入指标分</t>
  </si>
  <si>
    <r>
      <rPr>
        <b/>
        <sz val="11"/>
        <rFont val="宋体"/>
        <charset val="134"/>
      </rPr>
      <t>资产评估师数量（</t>
    </r>
    <r>
      <rPr>
        <b/>
        <sz val="11"/>
        <rFont val="Arial"/>
        <charset val="134"/>
      </rPr>
      <t>15%</t>
    </r>
    <r>
      <rPr>
        <b/>
        <sz val="11"/>
        <rFont val="宋体"/>
        <charset val="134"/>
      </rPr>
      <t>）</t>
    </r>
  </si>
  <si>
    <t>资产评估师数量</t>
  </si>
  <si>
    <t>资产评估师数量分</t>
  </si>
  <si>
    <r>
      <rPr>
        <b/>
        <sz val="11"/>
        <rFont val="宋体"/>
        <charset val="134"/>
      </rPr>
      <t>资产评估师执业年限得分（</t>
    </r>
    <r>
      <rPr>
        <b/>
        <sz val="11"/>
        <rFont val="Arial"/>
        <charset val="134"/>
      </rPr>
      <t>2%</t>
    </r>
    <r>
      <rPr>
        <b/>
        <sz val="11"/>
        <rFont val="宋体"/>
        <charset val="134"/>
      </rPr>
      <t>）</t>
    </r>
  </si>
  <si>
    <t>资产评估师执业年限</t>
  </si>
  <si>
    <t>资产评估师执业年限分</t>
  </si>
  <si>
    <r>
      <rPr>
        <b/>
        <sz val="11"/>
        <rFont val="宋体"/>
        <charset val="134"/>
      </rPr>
      <t>人才培养得分（</t>
    </r>
    <r>
      <rPr>
        <b/>
        <sz val="11"/>
        <rFont val="Arial"/>
        <charset val="134"/>
      </rPr>
      <t>5%</t>
    </r>
    <r>
      <rPr>
        <b/>
        <sz val="11"/>
        <rFont val="宋体"/>
        <charset val="134"/>
      </rPr>
      <t>）</t>
    </r>
  </si>
  <si>
    <t>人才培养</t>
  </si>
  <si>
    <t>人才培养分</t>
  </si>
  <si>
    <r>
      <rPr>
        <b/>
        <sz val="11"/>
        <rFont val="宋体"/>
        <charset val="134"/>
      </rPr>
      <t>执业质量得分（</t>
    </r>
    <r>
      <rPr>
        <b/>
        <sz val="11"/>
        <rFont val="Arial"/>
        <charset val="134"/>
      </rPr>
      <t>28%</t>
    </r>
    <r>
      <rPr>
        <b/>
        <sz val="11"/>
        <rFont val="宋体"/>
        <charset val="134"/>
      </rPr>
      <t>）</t>
    </r>
  </si>
  <si>
    <t>执业质量</t>
  </si>
  <si>
    <t>执业质量分</t>
  </si>
  <si>
    <r>
      <rPr>
        <b/>
        <sz val="11"/>
        <rFont val="宋体"/>
        <charset val="134"/>
      </rPr>
      <t>行业贡献得分（</t>
    </r>
    <r>
      <rPr>
        <b/>
        <sz val="11"/>
        <rFont val="Arial"/>
        <charset val="134"/>
      </rPr>
      <t>15%</t>
    </r>
    <r>
      <rPr>
        <b/>
        <sz val="11"/>
        <rFont val="宋体"/>
        <charset val="134"/>
      </rPr>
      <t>）</t>
    </r>
  </si>
  <si>
    <t>行业贡献</t>
  </si>
  <si>
    <t>行业贡献分</t>
  </si>
  <si>
    <t>山西中晋资产评估有限责任公司</t>
  </si>
  <si>
    <t>山西世信资产评估有限公司</t>
  </si>
  <si>
    <t>山西信誉资产评估有限公司</t>
  </si>
  <si>
    <t>山西中强资产评估咨询有限公司</t>
  </si>
  <si>
    <t>山西光明资产评估有限公司</t>
  </si>
  <si>
    <t>山西国元资产评估有限公司</t>
  </si>
  <si>
    <t>山西中凯资产评估有限公司</t>
  </si>
  <si>
    <t>北京卓信大华资产评估有限公司山西分公司</t>
  </si>
  <si>
    <t>北京中企华资产评估有限公司山西分公司</t>
  </si>
  <si>
    <t>山西华强资产评估有限公司</t>
  </si>
  <si>
    <t>山西中新资产评估有限公司</t>
  </si>
  <si>
    <t>中铭国际资产评估(北京)有限责任公司山西分公司</t>
  </si>
  <si>
    <t>山西奥杰资产评估有限公司</t>
  </si>
  <si>
    <t>山西大地资产评估咨询有限公司</t>
  </si>
  <si>
    <t>中水致远资产评估有限公司山西分公司</t>
  </si>
  <si>
    <t>山西中联资产评估有限公司</t>
  </si>
  <si>
    <t>山西汇华资产评估有限公司</t>
  </si>
  <si>
    <t>山西振华资产评估有限公司</t>
  </si>
  <si>
    <t>山西中审华晋资产评估有限公司</t>
  </si>
  <si>
    <t>北京中天华资产评估有限责任公司山西分公司</t>
  </si>
  <si>
    <t>山西恒信资产评估有限公司</t>
  </si>
  <si>
    <t>山西汇亨资产评估有限公司</t>
  </si>
  <si>
    <t>运城市元兴资产评估有限公司</t>
  </si>
  <si>
    <t>山西大正资产评估有限责任公司</t>
  </si>
  <si>
    <t>山西真诚资产评估有限公司</t>
  </si>
  <si>
    <t>晋城神利元资产评估有限公司</t>
  </si>
  <si>
    <t>山西通诚资产评估有限公司</t>
  </si>
  <si>
    <t>山西弘信资产评估咨询有限公司</t>
  </si>
  <si>
    <t>山西正达信资产评估有限公司</t>
  </si>
  <si>
    <t>山西聚信资产评估有限公司</t>
  </si>
  <si>
    <t>山西秉信资产评估事务所</t>
  </si>
  <si>
    <t>山西文国华苑资产评估有限公司</t>
  </si>
  <si>
    <t>介休永信资产评估有限公司</t>
  </si>
  <si>
    <t>山西天晨资产评估有限公司</t>
  </si>
  <si>
    <t>山西诚成资产评估有限公司</t>
  </si>
  <si>
    <t>山西双元资产评估有限公司</t>
  </si>
  <si>
    <t>山西昊运资产评估有限公司</t>
  </si>
  <si>
    <t>山西新田资产评估有限责任公司</t>
  </si>
  <si>
    <t>北京国融兴华资产评估有限责任公司山西分公司</t>
  </si>
  <si>
    <t>山西儒林资产评估事务所有限公司</t>
  </si>
  <si>
    <t>山西中仕德资产评估有限公司</t>
  </si>
  <si>
    <t>山西元通天成资产评估有限公司</t>
  </si>
  <si>
    <t>长治市诚信资产评估有限公司</t>
  </si>
  <si>
    <t>山西诚泽资产评估有限公司</t>
  </si>
  <si>
    <t>亚洲(山西)资产评估有限公司</t>
  </si>
  <si>
    <t>山西嘉正资产评估有限公司</t>
  </si>
  <si>
    <t>山西中照诚资产评估有限公司</t>
  </si>
  <si>
    <t>山西中汇资产评估有限公司</t>
  </si>
  <si>
    <t>山西博丰资产评估事务所有限公司</t>
  </si>
  <si>
    <t>山西力仁资产评估事务所(普通合伙)</t>
  </si>
  <si>
    <t>山西丰瑞升资产评估有限公司</t>
  </si>
  <si>
    <t>山西涌鑫资产评估有限公司</t>
  </si>
  <si>
    <t>长治市佳信资产评估财务咨询公司</t>
  </si>
  <si>
    <t>晋城市中信和资产评估事务所</t>
  </si>
  <si>
    <t>山西中和信资产评估有限公司</t>
  </si>
  <si>
    <t>山西天正资产评估有限公司</t>
  </si>
  <si>
    <t>中和资产评估有限公司山西分公司</t>
  </si>
  <si>
    <t>太原市正信源资产评估有限公司</t>
  </si>
  <si>
    <t>忻州嘉禾资产评估事务所(普通合伙)</t>
  </si>
  <si>
    <t>山西明达资产评估有限公司</t>
  </si>
  <si>
    <t>山西宝旺资产评估有限公司</t>
  </si>
  <si>
    <t>忻州华瑞资产评估有限公司</t>
  </si>
  <si>
    <t>山西中硕资产评估有限公司</t>
  </si>
  <si>
    <t>临汾博新资产评估有限责任公司</t>
  </si>
  <si>
    <t>山西诚明资产评估有限公司</t>
  </si>
  <si>
    <t>山西中瑞资产评估咨询事务所(特殊普通合伙)</t>
  </si>
  <si>
    <t>山西晋城元恒资产评估有限公司</t>
  </si>
  <si>
    <t>山西柏利源资产评估事务所(普通合伙)</t>
  </si>
  <si>
    <t>山西国量资产评估有限公司</t>
  </si>
  <si>
    <t>山西清泰资产评估有限公司</t>
  </si>
  <si>
    <t>山西德源资产评估有限公司</t>
  </si>
  <si>
    <t>山西万佳立信资产评估有限公司</t>
  </si>
  <si>
    <t>山西中致远资产评估有限公司</t>
  </si>
  <si>
    <t>山西巨盛资产评估有限公司</t>
  </si>
  <si>
    <t>山西中财资产评估有限公司</t>
  </si>
  <si>
    <t>山西益欣资产评估有限公司</t>
  </si>
  <si>
    <t>吕梁中信达资产评估事务所</t>
  </si>
  <si>
    <t>大同市精正资产评估有限责任公司</t>
  </si>
  <si>
    <t>北京中同华资产评估有限公司山西分公司</t>
  </si>
  <si>
    <t>晋城创晖资产评估事务所</t>
  </si>
  <si>
    <t>山西资信资产评估事务所(普通合伙)</t>
  </si>
  <si>
    <t>山西天丰资产评估事务所(普通合伙)</t>
  </si>
  <si>
    <t>山西睿信和资产评估有限公司</t>
  </si>
  <si>
    <t>晋城华放资产评估事务所有限公司</t>
  </si>
  <si>
    <t>山西建科资产评估有限公司</t>
  </si>
  <si>
    <t>山西金拇指资产评估有限公司</t>
  </si>
  <si>
    <t>山西誉德隆资产评估有限公司</t>
  </si>
  <si>
    <t>山西中盛资产评估有限公司</t>
  </si>
  <si>
    <t>翼城县三合资产评估普通合伙事务所</t>
  </si>
  <si>
    <t>山西晋审资产评估有限公司</t>
  </si>
  <si>
    <t>山西博达资产评估有限公司</t>
  </si>
  <si>
    <t>山西智彤资产评估有限公司</t>
  </si>
  <si>
    <t>山西恒信融丰资产评估有限公司</t>
  </si>
  <si>
    <t>山西愚公资产评估有限公司</t>
  </si>
  <si>
    <t>山西博诚资产评估事务所(普通合伙)</t>
  </si>
  <si>
    <t>山西信瑞达资产评估事务所(普通合伙)</t>
  </si>
  <si>
    <t>大同国强资产评估有限公司</t>
  </si>
  <si>
    <t>山西嘉钰乔资产评估事务所(普通合伙)</t>
  </si>
  <si>
    <t>阳泉衡信资产评估事务所(普通合伙)</t>
  </si>
  <si>
    <t>山西正源资产评估事务所(普通合伙)</t>
  </si>
  <si>
    <t>北京中和谊资产评估有限公司山西分公司</t>
  </si>
  <si>
    <t>山西德浩资产评估有限公司</t>
  </si>
  <si>
    <t>山西毅力诚资产评估有限公司</t>
  </si>
  <si>
    <t>山西中保高新资产评估有限公司</t>
  </si>
  <si>
    <t>山西康嘉资产评估有限公司</t>
  </si>
  <si>
    <t>山西洪洞瑞合资产评估事务所</t>
  </si>
  <si>
    <t>山西永丰资产评估事务所（普通合伙）</t>
  </si>
  <si>
    <t>大同市大公资产评估事务所</t>
  </si>
  <si>
    <t>山西恒晖资产评估事务所(普通合伙)</t>
  </si>
  <si>
    <t>山西同兴中资产评估有限公司</t>
  </si>
  <si>
    <t>山西中瑞天诚资产评估有限公司</t>
  </si>
  <si>
    <t>晋城利信资产评估有限公司</t>
  </si>
  <si>
    <t>山西信威资产评估有限公司</t>
  </si>
  <si>
    <t>北京中天和资产评估有限公司山西分公司</t>
  </si>
  <si>
    <t>朔州百氏达资产评估事务所(普通合伙)</t>
  </si>
  <si>
    <t>忻州聚龙资产评估事务所</t>
  </si>
  <si>
    <t>北京北方亚事资产评估事务所（特殊普通合伙）山西分公司</t>
  </si>
  <si>
    <t>临汾平阳资产评估有限公司</t>
  </si>
  <si>
    <t>临汾德信资产评估有限公司</t>
  </si>
  <si>
    <t>山西国达资产评估有限公司</t>
  </si>
  <si>
    <t>山西智渊房地产估价有限公司</t>
  </si>
  <si>
    <t>运城今朝资产评估事务所(普通合伙)</t>
  </si>
  <si>
    <t>灵石金达资产评估有限公司</t>
  </si>
  <si>
    <t>上海东洲资产评估有限公司山西分公司</t>
  </si>
  <si>
    <t>大同市中兴资产评估事务所(普通合伙)</t>
  </si>
  <si>
    <t>山西乾元资产评估有限公司</t>
  </si>
  <si>
    <t>山西开永资产评估事务所（特殊普通合伙）</t>
  </si>
  <si>
    <t>山西兴元资产评估有限公司</t>
  </si>
  <si>
    <t>太原同道资产评估事务所(普通合伙)</t>
  </si>
  <si>
    <t>山西开昌资产评估有限公司</t>
  </si>
  <si>
    <t>河津市晋耿资产评估事务所(普通合伙)</t>
  </si>
  <si>
    <t>山西中天诚资产评估事务所(普通合伙)</t>
  </si>
  <si>
    <t>山西美信孚资产评估事务所（普通合伙）</t>
  </si>
  <si>
    <t>山西万嘉资产评估事务所(普通合伙)</t>
  </si>
  <si>
    <t>晋城市泉兴资产评估事务所</t>
  </si>
  <si>
    <t>晋城市中成资产评估事务所（普通合伙）</t>
  </si>
  <si>
    <t>山西一诺千金资产评估有限公司</t>
  </si>
  <si>
    <t>山西国恒资产评估有限公司</t>
  </si>
  <si>
    <t>朔州市恒源房地产价格评估有限公司</t>
  </si>
  <si>
    <t>山西东诚资产评估咨询有限公司</t>
  </si>
  <si>
    <t>高平明星资产评估事务所</t>
  </si>
  <si>
    <t>阳城县华清资产评估事务所</t>
  </si>
  <si>
    <t>山西泰亘资产评估事务所（普通合伙）</t>
  </si>
  <si>
    <t>山西华诚房地产评估有限公司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</si>
</sst>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b/>
      <sz val="10"/>
      <name val="Arial"/>
      <charset val="134"/>
    </font>
    <font>
      <sz val="10"/>
      <name val="宋体"/>
      <charset val="134"/>
    </font>
    <font>
      <b/>
      <sz val="24"/>
      <name val="Arial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24"/>
      <name val="宋体"/>
      <charset val="134"/>
    </font>
    <font>
      <b/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3" borderId="1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3" borderId="11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2" borderId="9" applyNumberFormat="0" applyAlignment="0" applyProtection="0">
      <alignment vertical="center"/>
    </xf>
    <xf numFmtId="0" fontId="14" fillId="2" borderId="12" applyNumberFormat="0" applyAlignment="0" applyProtection="0">
      <alignment vertical="center"/>
    </xf>
    <xf numFmtId="0" fontId="22" fillId="24" borderId="15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vertical="center" wrapText="1"/>
    </xf>
    <xf numFmtId="176" fontId="1" fillId="0" borderId="0" xfId="0" applyNumberFormat="1" applyFont="1"/>
    <xf numFmtId="176" fontId="0" fillId="0" borderId="0" xfId="0" applyNumberFormat="1"/>
    <xf numFmtId="176" fontId="0" fillId="0" borderId="0" xfId="0" applyNumberFormat="1" applyFill="1"/>
    <xf numFmtId="176" fontId="2" fillId="0" borderId="0" xfId="0" applyNumberFormat="1" applyFont="1"/>
    <xf numFmtId="0" fontId="3" fillId="0" borderId="0" xfId="0" applyFont="1" applyAlignment="1">
      <alignment horizontal="center"/>
    </xf>
    <xf numFmtId="176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vertical="center" wrapText="1"/>
    </xf>
    <xf numFmtId="176" fontId="4" fillId="0" borderId="2" xfId="0" applyNumberFormat="1" applyFont="1" applyFill="1" applyBorder="1" applyAlignment="1">
      <alignment vertical="center" wrapText="1"/>
    </xf>
    <xf numFmtId="0" fontId="0" fillId="0" borderId="3" xfId="0" applyBorder="1"/>
    <xf numFmtId="0" fontId="2" fillId="0" borderId="4" xfId="0" applyFont="1" applyBorder="1" applyAlignment="1">
      <alignment vertical="center" wrapText="1"/>
    </xf>
    <xf numFmtId="176" fontId="5" fillId="0" borderId="4" xfId="0" applyNumberFormat="1" applyFont="1" applyBorder="1"/>
    <xf numFmtId="176" fontId="2" fillId="0" borderId="4" xfId="0" applyNumberFormat="1" applyFont="1" applyBorder="1"/>
    <xf numFmtId="176" fontId="2" fillId="0" borderId="4" xfId="0" applyNumberFormat="1" applyFont="1" applyFill="1" applyBorder="1" applyAlignment="1">
      <alignment horizontal="right" vertical="center" wrapText="1"/>
    </xf>
    <xf numFmtId="176" fontId="2" fillId="0" borderId="4" xfId="0" applyNumberFormat="1" applyFont="1" applyFill="1" applyBorder="1"/>
    <xf numFmtId="176" fontId="4" fillId="0" borderId="5" xfId="0" applyNumberFormat="1" applyFon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76" fontId="2" fillId="0" borderId="6" xfId="0" applyNumberFormat="1" applyFont="1" applyBorder="1"/>
    <xf numFmtId="0" fontId="0" fillId="0" borderId="7" xfId="0" applyBorder="1"/>
    <xf numFmtId="0" fontId="2" fillId="0" borderId="8" xfId="0" applyFont="1" applyBorder="1" applyAlignment="1">
      <alignment vertical="center" wrapText="1"/>
    </xf>
    <xf numFmtId="176" fontId="5" fillId="0" borderId="8" xfId="0" applyNumberFormat="1" applyFont="1" applyBorder="1"/>
    <xf numFmtId="176" fontId="2" fillId="0" borderId="8" xfId="0" applyNumberFormat="1" applyFont="1" applyBorder="1"/>
    <xf numFmtId="176" fontId="2" fillId="0" borderId="8" xfId="0" applyNumberFormat="1" applyFont="1" applyFill="1" applyBorder="1" applyAlignment="1">
      <alignment horizontal="right" vertical="center" wrapText="1"/>
    </xf>
    <xf numFmtId="176" fontId="2" fillId="0" borderId="8" xfId="0" applyNumberFormat="1" applyFont="1" applyFill="1" applyBorder="1"/>
    <xf numFmtId="0" fontId="2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9"/>
  <sheetViews>
    <sheetView tabSelected="1" workbookViewId="0">
      <pane ySplit="2" topLeftCell="A3" activePane="bottomLeft" state="frozen"/>
      <selection/>
      <selection pane="bottomLeft" activeCell="B146" sqref="B146"/>
    </sheetView>
  </sheetViews>
  <sheetFormatPr defaultColWidth="9" defaultRowHeight="12.75"/>
  <cols>
    <col min="1" max="1" width="4.28571428571429" customWidth="1"/>
    <col min="2" max="2" width="42.7142857142857" customWidth="1"/>
    <col min="3" max="3" width="10" style="2" customWidth="1"/>
    <col min="4" max="4" width="10.1428571428571" style="3" customWidth="1"/>
    <col min="5" max="5" width="13.4285714285714" style="3" customWidth="1"/>
    <col min="6" max="6" width="8" style="3" customWidth="1"/>
    <col min="7" max="7" width="10.2857142857143" style="3" customWidth="1"/>
    <col min="8" max="8" width="7.42857142857143" style="4" customWidth="1"/>
    <col min="9" max="9" width="10.2857142857143" customWidth="1"/>
    <col min="10" max="10" width="9.14285714285714" style="3" customWidth="1"/>
    <col min="11" max="11" width="8" style="4" customWidth="1"/>
    <col min="12" max="12" width="9.14285714285714" style="3"/>
    <col min="13" max="13" width="8" style="3" customWidth="1"/>
    <col min="14" max="14" width="8.14285714285714" style="4" customWidth="1"/>
    <col min="15" max="15" width="8" style="3" customWidth="1"/>
    <col min="16" max="16" width="7.85714285714286" style="3" customWidth="1"/>
    <col min="17" max="17" width="10" style="3" customWidth="1"/>
    <col min="18" max="18" width="7.42857142857143" style="3" customWidth="1"/>
    <col min="19" max="19" width="7.28571428571429" style="3" customWidth="1"/>
    <col min="20" max="20" width="8.71428571428571" style="5" customWidth="1"/>
    <col min="21" max="21" width="7.57142857142857" style="3" customWidth="1"/>
    <col min="22" max="22" width="9.14285714285714" style="3"/>
    <col min="23" max="23" width="12.8571428571429"/>
  </cols>
  <sheetData>
    <row r="1" ht="32.25" spans="1:21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78" customHeight="1" spans="1:22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9" t="s">
        <v>9</v>
      </c>
      <c r="J2" s="10" t="s">
        <v>10</v>
      </c>
      <c r="K2" s="11" t="s">
        <v>11</v>
      </c>
      <c r="L2" s="10" t="s">
        <v>12</v>
      </c>
      <c r="M2" s="10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8" t="s">
        <v>21</v>
      </c>
      <c r="V2" s="19"/>
    </row>
    <row r="3" spans="1:21">
      <c r="A3" s="12">
        <v>1</v>
      </c>
      <c r="B3" s="13" t="s">
        <v>22</v>
      </c>
      <c r="C3" s="14">
        <f>D3+G3+J3+M3+P3+S3</f>
        <v>265.325485695299</v>
      </c>
      <c r="D3" s="15">
        <f t="shared" ref="D3:D66" si="0">F3*0.35</f>
        <v>124.071674623389</v>
      </c>
      <c r="E3" s="16">
        <v>8107661.15</v>
      </c>
      <c r="F3" s="16">
        <f t="shared" ref="F3:F66" si="1">100*(E3/2287130.734)</f>
        <v>354.490498923967</v>
      </c>
      <c r="G3" s="15">
        <f t="shared" ref="G3:G66" si="2">I3*0.15</f>
        <v>40.1929260450161</v>
      </c>
      <c r="H3" s="17">
        <v>25</v>
      </c>
      <c r="I3" s="15">
        <f>100*(H3/9.33)</f>
        <v>267.952840300107</v>
      </c>
      <c r="J3" s="15">
        <f t="shared" ref="J3:J66" si="3">L3*0.02</f>
        <v>2.31884057971014</v>
      </c>
      <c r="K3" s="17">
        <v>14.4</v>
      </c>
      <c r="L3" s="15">
        <f t="shared" ref="L3:L66" si="4">100*(K3/12.42)</f>
        <v>115.942028985507</v>
      </c>
      <c r="M3" s="15">
        <f t="shared" ref="M3:M66" si="5">O3*0.05</f>
        <v>7.34753857457752</v>
      </c>
      <c r="N3" s="17">
        <v>20</v>
      </c>
      <c r="O3" s="15">
        <f>100*(N3/13.61)</f>
        <v>146.95077149155</v>
      </c>
      <c r="P3" s="15">
        <f t="shared" ref="P3:P66" si="6">R3*0.28</f>
        <v>28.1491907107671</v>
      </c>
      <c r="Q3" s="20">
        <v>100</v>
      </c>
      <c r="R3" s="15">
        <f t="shared" ref="R3:R66" si="7">100*(Q3/99.47)</f>
        <v>100.532823967025</v>
      </c>
      <c r="S3" s="15">
        <f t="shared" ref="S3:S66" si="8">U3*0.15</f>
        <v>63.2453151618399</v>
      </c>
      <c r="T3" s="21">
        <v>99</v>
      </c>
      <c r="U3" s="22">
        <f>100*(T3/23.48)</f>
        <v>421.635434412266</v>
      </c>
    </row>
    <row r="4" spans="1:21">
      <c r="A4" s="12">
        <v>2</v>
      </c>
      <c r="B4" s="13" t="s">
        <v>23</v>
      </c>
      <c r="C4" s="14">
        <f t="shared" ref="C3:C66" si="9">D4+G4+J4+M4+P4+S4</f>
        <v>239.616255496645</v>
      </c>
      <c r="D4" s="15">
        <f t="shared" si="0"/>
        <v>93.8406974990175</v>
      </c>
      <c r="E4" s="16">
        <v>6132169.81</v>
      </c>
      <c r="F4" s="16">
        <f t="shared" si="1"/>
        <v>268.116278568622</v>
      </c>
      <c r="G4" s="15">
        <f t="shared" si="2"/>
        <v>46.6237942122186</v>
      </c>
      <c r="H4" s="17">
        <v>29</v>
      </c>
      <c r="I4" s="15">
        <f t="shared" ref="I4:I35" si="10">100*(H4/9.33)</f>
        <v>310.825294748124</v>
      </c>
      <c r="J4" s="15">
        <f t="shared" si="3"/>
        <v>1.8792270531401</v>
      </c>
      <c r="K4" s="17">
        <v>11.67</v>
      </c>
      <c r="L4" s="15">
        <f t="shared" si="4"/>
        <v>93.9613526570048</v>
      </c>
      <c r="M4" s="15">
        <f t="shared" si="5"/>
        <v>5.87803085966201</v>
      </c>
      <c r="N4" s="17">
        <v>16</v>
      </c>
      <c r="O4" s="15">
        <f t="shared" ref="O4:O67" si="11">100*(N4/13.61)</f>
        <v>117.56061719324</v>
      </c>
      <c r="P4" s="15">
        <f t="shared" si="6"/>
        <v>28.1491907107671</v>
      </c>
      <c r="Q4" s="20">
        <v>100</v>
      </c>
      <c r="R4" s="15">
        <f t="shared" si="7"/>
        <v>100.532823967025</v>
      </c>
      <c r="S4" s="15">
        <f t="shared" si="8"/>
        <v>63.2453151618399</v>
      </c>
      <c r="T4" s="21">
        <v>99</v>
      </c>
      <c r="U4" s="22">
        <f>100*(T4/23.48)</f>
        <v>421.635434412266</v>
      </c>
    </row>
    <row r="5" spans="1:21">
      <c r="A5" s="12">
        <v>3</v>
      </c>
      <c r="B5" s="13" t="s">
        <v>24</v>
      </c>
      <c r="C5" s="14">
        <f t="shared" si="9"/>
        <v>222.458859602109</v>
      </c>
      <c r="D5" s="15">
        <f t="shared" si="0"/>
        <v>103.531230956735</v>
      </c>
      <c r="E5" s="16">
        <v>6765413.15</v>
      </c>
      <c r="F5" s="16">
        <f t="shared" si="1"/>
        <v>295.803517019242</v>
      </c>
      <c r="G5" s="15">
        <f t="shared" si="2"/>
        <v>36.9774919614148</v>
      </c>
      <c r="H5" s="17">
        <v>23</v>
      </c>
      <c r="I5" s="15">
        <f t="shared" si="10"/>
        <v>246.516613076099</v>
      </c>
      <c r="J5" s="15">
        <f t="shared" si="3"/>
        <v>1.5426731078905</v>
      </c>
      <c r="K5" s="17">
        <v>9.58</v>
      </c>
      <c r="L5" s="15">
        <f t="shared" si="4"/>
        <v>77.133655394525</v>
      </c>
      <c r="M5" s="15">
        <f t="shared" si="5"/>
        <v>8.81704628949302</v>
      </c>
      <c r="N5" s="17">
        <v>24</v>
      </c>
      <c r="O5" s="15">
        <f t="shared" si="11"/>
        <v>176.34092578986</v>
      </c>
      <c r="P5" s="15">
        <f t="shared" si="6"/>
        <v>28.1491907107671</v>
      </c>
      <c r="Q5" s="20">
        <v>100</v>
      </c>
      <c r="R5" s="15">
        <f t="shared" si="7"/>
        <v>100.532823967025</v>
      </c>
      <c r="S5" s="15">
        <f t="shared" si="8"/>
        <v>43.4412265758092</v>
      </c>
      <c r="T5" s="21">
        <v>68</v>
      </c>
      <c r="U5" s="22">
        <f t="shared" ref="U5:U36" si="12">100*(T5/23.48)</f>
        <v>289.608177172061</v>
      </c>
    </row>
    <row r="6" spans="1:21">
      <c r="A6" s="12">
        <v>4</v>
      </c>
      <c r="B6" s="13" t="s">
        <v>25</v>
      </c>
      <c r="C6" s="14">
        <f t="shared" si="9"/>
        <v>214.597622734513</v>
      </c>
      <c r="D6" s="15">
        <f t="shared" si="0"/>
        <v>115.205424850891</v>
      </c>
      <c r="E6" s="16">
        <v>7528281.94</v>
      </c>
      <c r="F6" s="16">
        <f t="shared" si="1"/>
        <v>329.158356716831</v>
      </c>
      <c r="G6" s="15">
        <f t="shared" si="2"/>
        <v>33.7620578778135</v>
      </c>
      <c r="H6" s="17">
        <v>21</v>
      </c>
      <c r="I6" s="15">
        <f t="shared" si="10"/>
        <v>225.08038585209</v>
      </c>
      <c r="J6" s="15">
        <f t="shared" si="3"/>
        <v>1.65700483091787</v>
      </c>
      <c r="K6" s="17">
        <v>10.29</v>
      </c>
      <c r="L6" s="15">
        <f t="shared" si="4"/>
        <v>82.8502415458937</v>
      </c>
      <c r="M6" s="15">
        <f t="shared" si="5"/>
        <v>7.71491550330639</v>
      </c>
      <c r="N6" s="17">
        <v>21</v>
      </c>
      <c r="O6" s="15">
        <f t="shared" si="11"/>
        <v>154.298310066128</v>
      </c>
      <c r="P6" s="15">
        <f t="shared" si="6"/>
        <v>28.1491907107671</v>
      </c>
      <c r="Q6" s="20">
        <v>100</v>
      </c>
      <c r="R6" s="15">
        <f t="shared" si="7"/>
        <v>100.532823967025</v>
      </c>
      <c r="S6" s="15">
        <f t="shared" si="8"/>
        <v>28.1090289608177</v>
      </c>
      <c r="T6" s="21">
        <v>44</v>
      </c>
      <c r="U6" s="22">
        <f t="shared" si="12"/>
        <v>187.393526405451</v>
      </c>
    </row>
    <row r="7" spans="1:21">
      <c r="A7" s="12">
        <v>5</v>
      </c>
      <c r="B7" s="13" t="s">
        <v>26</v>
      </c>
      <c r="C7" s="14">
        <f t="shared" si="9"/>
        <v>201.742290334793</v>
      </c>
      <c r="D7" s="15">
        <f t="shared" si="0"/>
        <v>135.621432954781</v>
      </c>
      <c r="E7" s="16">
        <v>8862398.5</v>
      </c>
      <c r="F7" s="16">
        <f t="shared" si="1"/>
        <v>387.489808442231</v>
      </c>
      <c r="G7" s="15">
        <f t="shared" si="2"/>
        <v>17.6848874598071</v>
      </c>
      <c r="H7" s="17">
        <v>11</v>
      </c>
      <c r="I7" s="15">
        <f t="shared" si="10"/>
        <v>117.899249732047</v>
      </c>
      <c r="J7" s="15">
        <f t="shared" si="3"/>
        <v>1.90338164251208</v>
      </c>
      <c r="K7" s="17">
        <v>11.82</v>
      </c>
      <c r="L7" s="15">
        <f t="shared" si="4"/>
        <v>95.1690821256039</v>
      </c>
      <c r="M7" s="15">
        <f t="shared" si="5"/>
        <v>6.24540778839089</v>
      </c>
      <c r="N7" s="17">
        <v>17</v>
      </c>
      <c r="O7" s="15">
        <f t="shared" si="11"/>
        <v>124.908155767818</v>
      </c>
      <c r="P7" s="15">
        <f t="shared" si="6"/>
        <v>28.1491907107671</v>
      </c>
      <c r="Q7" s="20">
        <v>100</v>
      </c>
      <c r="R7" s="15">
        <f t="shared" si="7"/>
        <v>100.532823967025</v>
      </c>
      <c r="S7" s="15">
        <f t="shared" si="8"/>
        <v>12.1379897785349</v>
      </c>
      <c r="T7" s="21">
        <v>19</v>
      </c>
      <c r="U7" s="22">
        <f t="shared" si="12"/>
        <v>80.9199318568995</v>
      </c>
    </row>
    <row r="8" spans="1:21">
      <c r="A8" s="12">
        <v>6</v>
      </c>
      <c r="B8" s="13" t="s">
        <v>27</v>
      </c>
      <c r="C8" s="14">
        <f t="shared" si="9"/>
        <v>185.368509825719</v>
      </c>
      <c r="D8" s="15">
        <f t="shared" si="0"/>
        <v>90.0697245844452</v>
      </c>
      <c r="E8" s="16">
        <v>5885749.58</v>
      </c>
      <c r="F8" s="16">
        <f t="shared" si="1"/>
        <v>257.342070241272</v>
      </c>
      <c r="G8" s="15">
        <f t="shared" si="2"/>
        <v>24.1157556270096</v>
      </c>
      <c r="H8" s="17">
        <v>15</v>
      </c>
      <c r="I8" s="15">
        <f t="shared" si="10"/>
        <v>160.771704180064</v>
      </c>
      <c r="J8" s="15">
        <f t="shared" si="3"/>
        <v>1.82769726247987</v>
      </c>
      <c r="K8" s="17">
        <v>11.35</v>
      </c>
      <c r="L8" s="15">
        <f t="shared" si="4"/>
        <v>91.3848631239936</v>
      </c>
      <c r="M8" s="15">
        <f t="shared" si="5"/>
        <v>7.34753857457752</v>
      </c>
      <c r="N8" s="17">
        <v>20</v>
      </c>
      <c r="O8" s="15">
        <f t="shared" si="11"/>
        <v>146.95077149155</v>
      </c>
      <c r="P8" s="15">
        <f t="shared" si="6"/>
        <v>28.1491907107671</v>
      </c>
      <c r="Q8" s="20">
        <v>100</v>
      </c>
      <c r="R8" s="15">
        <f t="shared" si="7"/>
        <v>100.532823967025</v>
      </c>
      <c r="S8" s="15">
        <f t="shared" si="8"/>
        <v>33.8586030664395</v>
      </c>
      <c r="T8" s="21">
        <v>53</v>
      </c>
      <c r="U8" s="22">
        <f t="shared" si="12"/>
        <v>225.72402044293</v>
      </c>
    </row>
    <row r="9" spans="1:21">
      <c r="A9" s="12">
        <v>7</v>
      </c>
      <c r="B9" s="13" t="s">
        <v>28</v>
      </c>
      <c r="C9" s="14">
        <f t="shared" si="9"/>
        <v>181.148007756794</v>
      </c>
      <c r="D9" s="15">
        <f t="shared" si="0"/>
        <v>89.3984825442864</v>
      </c>
      <c r="E9" s="16">
        <v>5841886.2</v>
      </c>
      <c r="F9" s="16">
        <f t="shared" si="1"/>
        <v>255.424235840818</v>
      </c>
      <c r="G9" s="15">
        <f t="shared" si="2"/>
        <v>25.7234726688103</v>
      </c>
      <c r="H9" s="17">
        <v>16</v>
      </c>
      <c r="I9" s="15">
        <f t="shared" si="10"/>
        <v>171.489817792069</v>
      </c>
      <c r="J9" s="15">
        <f t="shared" si="3"/>
        <v>1.04669887278583</v>
      </c>
      <c r="K9" s="17">
        <v>6.5</v>
      </c>
      <c r="L9" s="15">
        <f t="shared" si="4"/>
        <v>52.3349436392915</v>
      </c>
      <c r="M9" s="15">
        <f t="shared" si="5"/>
        <v>8.08229243203527</v>
      </c>
      <c r="N9" s="17">
        <v>22</v>
      </c>
      <c r="O9" s="15">
        <f t="shared" si="11"/>
        <v>161.645848640705</v>
      </c>
      <c r="P9" s="15">
        <f t="shared" si="6"/>
        <v>28.1491907107671</v>
      </c>
      <c r="Q9" s="20">
        <v>100</v>
      </c>
      <c r="R9" s="15">
        <f t="shared" si="7"/>
        <v>100.532823967025</v>
      </c>
      <c r="S9" s="15">
        <f t="shared" si="8"/>
        <v>28.747870528109</v>
      </c>
      <c r="T9" s="21">
        <v>45</v>
      </c>
      <c r="U9" s="22">
        <f t="shared" si="12"/>
        <v>191.652470187394</v>
      </c>
    </row>
    <row r="10" spans="1:21">
      <c r="A10" s="12">
        <v>8</v>
      </c>
      <c r="B10" s="13" t="s">
        <v>29</v>
      </c>
      <c r="C10" s="14">
        <f t="shared" si="9"/>
        <v>179.830942355558</v>
      </c>
      <c r="D10" s="15">
        <f t="shared" si="0"/>
        <v>129.385927398412</v>
      </c>
      <c r="E10" s="16">
        <v>8454929.46</v>
      </c>
      <c r="F10" s="16">
        <f t="shared" si="1"/>
        <v>369.674078281176</v>
      </c>
      <c r="G10" s="15">
        <f t="shared" si="2"/>
        <v>8.03858520900322</v>
      </c>
      <c r="H10" s="17">
        <v>5</v>
      </c>
      <c r="I10" s="15">
        <f t="shared" si="10"/>
        <v>53.5905680600214</v>
      </c>
      <c r="J10" s="15">
        <f t="shared" si="3"/>
        <v>1.256038647343</v>
      </c>
      <c r="K10" s="17">
        <v>7.8</v>
      </c>
      <c r="L10" s="15">
        <f t="shared" si="4"/>
        <v>62.8019323671498</v>
      </c>
      <c r="M10" s="15">
        <f t="shared" si="5"/>
        <v>6.61278471711977</v>
      </c>
      <c r="N10" s="17">
        <v>18</v>
      </c>
      <c r="O10" s="15">
        <f t="shared" si="11"/>
        <v>132.255694342395</v>
      </c>
      <c r="P10" s="15">
        <f t="shared" si="6"/>
        <v>28.1491907107671</v>
      </c>
      <c r="Q10" s="20">
        <v>100</v>
      </c>
      <c r="R10" s="15">
        <f t="shared" si="7"/>
        <v>100.532823967025</v>
      </c>
      <c r="S10" s="15">
        <f t="shared" si="8"/>
        <v>6.38841567291312</v>
      </c>
      <c r="T10" s="21">
        <v>10</v>
      </c>
      <c r="U10" s="22">
        <f t="shared" si="12"/>
        <v>42.5894378194208</v>
      </c>
    </row>
    <row r="11" spans="1:21">
      <c r="A11" s="12">
        <v>9</v>
      </c>
      <c r="B11" s="13" t="s">
        <v>30</v>
      </c>
      <c r="C11" s="14">
        <f t="shared" si="9"/>
        <v>179.599484624921</v>
      </c>
      <c r="D11" s="15">
        <f t="shared" si="0"/>
        <v>109.926542244611</v>
      </c>
      <c r="E11" s="16">
        <v>7183324.95</v>
      </c>
      <c r="F11" s="16">
        <f t="shared" si="1"/>
        <v>314.075834984604</v>
      </c>
      <c r="G11" s="15">
        <f t="shared" si="2"/>
        <v>14.4694533762058</v>
      </c>
      <c r="H11" s="17">
        <v>9</v>
      </c>
      <c r="I11" s="15">
        <f t="shared" si="10"/>
        <v>96.4630225080386</v>
      </c>
      <c r="J11" s="15">
        <f t="shared" si="3"/>
        <v>1.18035426731079</v>
      </c>
      <c r="K11" s="17">
        <v>7.33</v>
      </c>
      <c r="L11" s="15">
        <f t="shared" si="4"/>
        <v>59.0177133655394</v>
      </c>
      <c r="M11" s="15">
        <f t="shared" si="5"/>
        <v>7.34753857457752</v>
      </c>
      <c r="N11" s="17">
        <v>20</v>
      </c>
      <c r="O11" s="15">
        <f t="shared" si="11"/>
        <v>146.95077149155</v>
      </c>
      <c r="P11" s="15">
        <f t="shared" si="6"/>
        <v>28.1491907107671</v>
      </c>
      <c r="Q11" s="20">
        <v>100</v>
      </c>
      <c r="R11" s="15">
        <f t="shared" si="7"/>
        <v>100.532823967025</v>
      </c>
      <c r="S11" s="15">
        <f t="shared" si="8"/>
        <v>18.526405451448</v>
      </c>
      <c r="T11" s="21">
        <v>29</v>
      </c>
      <c r="U11" s="22">
        <f t="shared" si="12"/>
        <v>123.50936967632</v>
      </c>
    </row>
    <row r="12" spans="1:21">
      <c r="A12" s="12">
        <v>10</v>
      </c>
      <c r="B12" s="13" t="s">
        <v>31</v>
      </c>
      <c r="C12" s="14">
        <f t="shared" si="9"/>
        <v>178.370215952909</v>
      </c>
      <c r="D12" s="15">
        <f t="shared" si="0"/>
        <v>111.491491176822</v>
      </c>
      <c r="E12" s="16">
        <v>7285589.03</v>
      </c>
      <c r="F12" s="16">
        <f t="shared" si="1"/>
        <v>318.547117648064</v>
      </c>
      <c r="G12" s="15">
        <f t="shared" si="2"/>
        <v>19.2926045016077</v>
      </c>
      <c r="H12" s="17">
        <v>12</v>
      </c>
      <c r="I12" s="15">
        <f t="shared" si="10"/>
        <v>128.617363344051</v>
      </c>
      <c r="J12" s="15">
        <f t="shared" si="3"/>
        <v>2.04347826086956</v>
      </c>
      <c r="K12" s="17">
        <v>12.69</v>
      </c>
      <c r="L12" s="15">
        <f t="shared" si="4"/>
        <v>102.173913043478</v>
      </c>
      <c r="M12" s="15">
        <f t="shared" si="5"/>
        <v>8.44966936076415</v>
      </c>
      <c r="N12" s="17">
        <v>23</v>
      </c>
      <c r="O12" s="15">
        <f t="shared" si="11"/>
        <v>168.993387215283</v>
      </c>
      <c r="P12" s="15">
        <f t="shared" si="6"/>
        <v>28.1491907107671</v>
      </c>
      <c r="Q12" s="20">
        <v>100</v>
      </c>
      <c r="R12" s="15">
        <f t="shared" si="7"/>
        <v>100.532823967025</v>
      </c>
      <c r="S12" s="15">
        <f t="shared" si="8"/>
        <v>8.94378194207837</v>
      </c>
      <c r="T12" s="21">
        <v>14</v>
      </c>
      <c r="U12" s="22">
        <f t="shared" si="12"/>
        <v>59.6252129471891</v>
      </c>
    </row>
    <row r="13" spans="1:21">
      <c r="A13" s="12">
        <v>11</v>
      </c>
      <c r="B13" s="13" t="s">
        <v>32</v>
      </c>
      <c r="C13" s="14">
        <f t="shared" si="9"/>
        <v>178.123231872451</v>
      </c>
      <c r="D13" s="15">
        <f t="shared" si="0"/>
        <v>73.2079415972729</v>
      </c>
      <c r="E13" s="16">
        <v>4783889.52</v>
      </c>
      <c r="F13" s="16">
        <f t="shared" si="1"/>
        <v>209.16554742078</v>
      </c>
      <c r="G13" s="15">
        <f t="shared" si="2"/>
        <v>27.3311897106109</v>
      </c>
      <c r="H13" s="17">
        <v>17</v>
      </c>
      <c r="I13" s="15">
        <f t="shared" si="10"/>
        <v>182.207931404073</v>
      </c>
      <c r="J13" s="15">
        <f t="shared" si="3"/>
        <v>2.20772946859903</v>
      </c>
      <c r="K13" s="17">
        <v>13.71</v>
      </c>
      <c r="L13" s="15">
        <f t="shared" si="4"/>
        <v>110.386473429952</v>
      </c>
      <c r="M13" s="15">
        <f t="shared" si="5"/>
        <v>6.98016164584864</v>
      </c>
      <c r="N13" s="17">
        <v>19</v>
      </c>
      <c r="O13" s="15">
        <f t="shared" si="11"/>
        <v>139.603232916973</v>
      </c>
      <c r="P13" s="15">
        <f t="shared" si="6"/>
        <v>28.1491907107671</v>
      </c>
      <c r="Q13" s="20">
        <v>100</v>
      </c>
      <c r="R13" s="15">
        <f t="shared" si="7"/>
        <v>100.532823967025</v>
      </c>
      <c r="S13" s="15">
        <f t="shared" si="8"/>
        <v>40.2470187393526</v>
      </c>
      <c r="T13" s="21">
        <v>63</v>
      </c>
      <c r="U13" s="22">
        <f t="shared" si="12"/>
        <v>268.313458262351</v>
      </c>
    </row>
    <row r="14" spans="1:21">
      <c r="A14" s="12">
        <v>12</v>
      </c>
      <c r="B14" s="13" t="s">
        <v>33</v>
      </c>
      <c r="C14" s="14">
        <f t="shared" si="9"/>
        <v>178.036103208904</v>
      </c>
      <c r="D14" s="15">
        <f t="shared" si="0"/>
        <v>115.787891642227</v>
      </c>
      <c r="E14" s="16">
        <v>7566344.16</v>
      </c>
      <c r="F14" s="16">
        <f t="shared" si="1"/>
        <v>330.822547549221</v>
      </c>
      <c r="G14" s="15">
        <f t="shared" si="2"/>
        <v>16.0771704180064</v>
      </c>
      <c r="H14" s="17">
        <v>10</v>
      </c>
      <c r="I14" s="15">
        <f t="shared" si="10"/>
        <v>107.181136120043</v>
      </c>
      <c r="J14" s="15">
        <f t="shared" si="3"/>
        <v>1.18760064412238</v>
      </c>
      <c r="K14" s="17">
        <v>7.375</v>
      </c>
      <c r="L14" s="15">
        <f t="shared" si="4"/>
        <v>59.3800322061192</v>
      </c>
      <c r="M14" s="15">
        <f t="shared" si="5"/>
        <v>6.61278471711977</v>
      </c>
      <c r="N14" s="17">
        <v>18</v>
      </c>
      <c r="O14" s="15">
        <f t="shared" si="11"/>
        <v>132.255694342395</v>
      </c>
      <c r="P14" s="15">
        <f t="shared" si="6"/>
        <v>28.1491907107671</v>
      </c>
      <c r="Q14" s="20">
        <v>100</v>
      </c>
      <c r="R14" s="15">
        <f t="shared" si="7"/>
        <v>100.532823967025</v>
      </c>
      <c r="S14" s="15">
        <f t="shared" si="8"/>
        <v>10.221465076661</v>
      </c>
      <c r="T14" s="21">
        <v>16</v>
      </c>
      <c r="U14" s="22">
        <f t="shared" si="12"/>
        <v>68.1431005110733</v>
      </c>
    </row>
    <row r="15" spans="1:21">
      <c r="A15" s="12">
        <v>13</v>
      </c>
      <c r="B15" s="13" t="s">
        <v>34</v>
      </c>
      <c r="C15" s="14">
        <f t="shared" si="9"/>
        <v>176.999993416032</v>
      </c>
      <c r="D15" s="15">
        <f t="shared" si="0"/>
        <v>81.1167010446898</v>
      </c>
      <c r="E15" s="16">
        <v>5300700</v>
      </c>
      <c r="F15" s="16">
        <f t="shared" si="1"/>
        <v>231.762002984828</v>
      </c>
      <c r="G15" s="15">
        <f t="shared" si="2"/>
        <v>24.1157556270096</v>
      </c>
      <c r="H15" s="17">
        <v>15</v>
      </c>
      <c r="I15" s="15">
        <f t="shared" si="10"/>
        <v>160.771704180064</v>
      </c>
      <c r="J15" s="15">
        <f t="shared" si="3"/>
        <v>2.02898550724638</v>
      </c>
      <c r="K15" s="17">
        <v>12.6</v>
      </c>
      <c r="L15" s="15">
        <f t="shared" si="4"/>
        <v>101.449275362319</v>
      </c>
      <c r="M15" s="15">
        <f t="shared" si="5"/>
        <v>6.61278471711977</v>
      </c>
      <c r="N15" s="17">
        <v>18</v>
      </c>
      <c r="O15" s="15">
        <f t="shared" si="11"/>
        <v>132.255694342395</v>
      </c>
      <c r="P15" s="15">
        <f t="shared" si="6"/>
        <v>28.1491907107671</v>
      </c>
      <c r="Q15" s="20">
        <v>100</v>
      </c>
      <c r="R15" s="15">
        <f t="shared" si="7"/>
        <v>100.532823967025</v>
      </c>
      <c r="S15" s="15">
        <f t="shared" si="8"/>
        <v>34.9765758091993</v>
      </c>
      <c r="T15" s="21">
        <v>54.75</v>
      </c>
      <c r="U15" s="22">
        <f t="shared" si="12"/>
        <v>233.177172061329</v>
      </c>
    </row>
    <row r="16" spans="1:21">
      <c r="A16" s="12">
        <v>14</v>
      </c>
      <c r="B16" s="13" t="s">
        <v>35</v>
      </c>
      <c r="C16" s="14">
        <f t="shared" si="9"/>
        <v>174.36466845213</v>
      </c>
      <c r="D16" s="15">
        <f t="shared" si="0"/>
        <v>98.4871841611132</v>
      </c>
      <c r="E16" s="16">
        <v>6435801.88</v>
      </c>
      <c r="F16" s="16">
        <f t="shared" si="1"/>
        <v>281.391954746038</v>
      </c>
      <c r="G16" s="15">
        <f t="shared" si="2"/>
        <v>19.2926045016077</v>
      </c>
      <c r="H16" s="17">
        <v>12</v>
      </c>
      <c r="I16" s="15">
        <f t="shared" si="10"/>
        <v>128.617363344051</v>
      </c>
      <c r="J16" s="15">
        <f t="shared" si="3"/>
        <v>1.73107890499195</v>
      </c>
      <c r="K16" s="17">
        <v>10.75</v>
      </c>
      <c r="L16" s="15">
        <f t="shared" si="4"/>
        <v>86.5539452495974</v>
      </c>
      <c r="M16" s="15">
        <f t="shared" si="5"/>
        <v>8.81704628949302</v>
      </c>
      <c r="N16" s="17">
        <v>24</v>
      </c>
      <c r="O16" s="15">
        <f t="shared" si="11"/>
        <v>176.34092578986</v>
      </c>
      <c r="P16" s="15">
        <f t="shared" si="6"/>
        <v>28.1491907107671</v>
      </c>
      <c r="Q16" s="20">
        <v>100</v>
      </c>
      <c r="R16" s="15">
        <f t="shared" si="7"/>
        <v>100.532823967025</v>
      </c>
      <c r="S16" s="15">
        <f t="shared" si="8"/>
        <v>17.8875638841567</v>
      </c>
      <c r="T16" s="21">
        <v>28</v>
      </c>
      <c r="U16" s="22">
        <f t="shared" si="12"/>
        <v>119.250425894378</v>
      </c>
    </row>
    <row r="17" spans="1:21">
      <c r="A17" s="12">
        <v>15</v>
      </c>
      <c r="B17" s="13" t="s">
        <v>36</v>
      </c>
      <c r="C17" s="14">
        <f t="shared" si="9"/>
        <v>173.414086012795</v>
      </c>
      <c r="D17" s="15">
        <f t="shared" si="0"/>
        <v>110.24436065315</v>
      </c>
      <c r="E17" s="16">
        <v>7204093.3</v>
      </c>
      <c r="F17" s="16">
        <f t="shared" si="1"/>
        <v>314.983887580429</v>
      </c>
      <c r="G17" s="15">
        <f t="shared" si="2"/>
        <v>9.64630225080386</v>
      </c>
      <c r="H17" s="17">
        <v>6</v>
      </c>
      <c r="I17" s="15">
        <f t="shared" si="10"/>
        <v>64.3086816720257</v>
      </c>
      <c r="J17" s="15">
        <f t="shared" si="3"/>
        <v>1.9597423510467</v>
      </c>
      <c r="K17" s="17">
        <v>12.17</v>
      </c>
      <c r="L17" s="15">
        <f t="shared" si="4"/>
        <v>97.987117552335</v>
      </c>
      <c r="M17" s="15">
        <f t="shared" si="5"/>
        <v>8.08229243203527</v>
      </c>
      <c r="N17" s="17">
        <v>22</v>
      </c>
      <c r="O17" s="15">
        <f t="shared" si="11"/>
        <v>161.645848640705</v>
      </c>
      <c r="P17" s="15">
        <f t="shared" si="6"/>
        <v>28.1491907107671</v>
      </c>
      <c r="Q17" s="20">
        <v>100</v>
      </c>
      <c r="R17" s="15">
        <f t="shared" si="7"/>
        <v>100.532823967025</v>
      </c>
      <c r="S17" s="15">
        <f t="shared" si="8"/>
        <v>15.3321976149915</v>
      </c>
      <c r="T17" s="21">
        <v>24</v>
      </c>
      <c r="U17" s="22">
        <f t="shared" si="12"/>
        <v>102.21465076661</v>
      </c>
    </row>
    <row r="18" spans="1:21">
      <c r="A18" s="12">
        <v>16</v>
      </c>
      <c r="B18" s="13" t="s">
        <v>37</v>
      </c>
      <c r="C18" s="14">
        <f t="shared" si="9"/>
        <v>170.192295095681</v>
      </c>
      <c r="D18" s="15">
        <f t="shared" si="0"/>
        <v>76.9097280426821</v>
      </c>
      <c r="E18" s="16">
        <v>5025788.65</v>
      </c>
      <c r="F18" s="16">
        <f t="shared" si="1"/>
        <v>219.742080121949</v>
      </c>
      <c r="G18" s="15">
        <f t="shared" si="2"/>
        <v>35.3697749196141</v>
      </c>
      <c r="H18" s="17">
        <v>22</v>
      </c>
      <c r="I18" s="15">
        <f t="shared" si="10"/>
        <v>235.798499464094</v>
      </c>
      <c r="J18" s="15">
        <f t="shared" si="3"/>
        <v>2.26086956521739</v>
      </c>
      <c r="K18" s="17">
        <v>14.04</v>
      </c>
      <c r="L18" s="15">
        <f t="shared" si="4"/>
        <v>113.04347826087</v>
      </c>
      <c r="M18" s="15">
        <f t="shared" si="5"/>
        <v>5.14327700220426</v>
      </c>
      <c r="N18" s="17">
        <v>14</v>
      </c>
      <c r="O18" s="15">
        <f t="shared" si="11"/>
        <v>102.865540044085</v>
      </c>
      <c r="P18" s="15">
        <f t="shared" si="6"/>
        <v>28.1491907107671</v>
      </c>
      <c r="Q18" s="20">
        <v>100</v>
      </c>
      <c r="R18" s="15">
        <f t="shared" si="7"/>
        <v>100.532823967025</v>
      </c>
      <c r="S18" s="15">
        <f t="shared" si="8"/>
        <v>22.3594548551959</v>
      </c>
      <c r="T18" s="21">
        <v>35</v>
      </c>
      <c r="U18" s="22">
        <f t="shared" si="12"/>
        <v>149.063032367973</v>
      </c>
    </row>
    <row r="19" spans="1:21">
      <c r="A19" s="12">
        <v>17</v>
      </c>
      <c r="B19" s="13" t="s">
        <v>38</v>
      </c>
      <c r="C19" s="14">
        <f t="shared" si="9"/>
        <v>166.451958052222</v>
      </c>
      <c r="D19" s="15">
        <f t="shared" si="0"/>
        <v>70.2895156626407</v>
      </c>
      <c r="E19" s="16">
        <v>4593180.33</v>
      </c>
      <c r="F19" s="16">
        <f t="shared" si="1"/>
        <v>200.827187607545</v>
      </c>
      <c r="G19" s="15">
        <f t="shared" si="2"/>
        <v>22.508038585209</v>
      </c>
      <c r="H19" s="17">
        <v>14</v>
      </c>
      <c r="I19" s="15">
        <f t="shared" si="10"/>
        <v>150.05359056806</v>
      </c>
      <c r="J19" s="15">
        <f t="shared" si="3"/>
        <v>2.2866344605475</v>
      </c>
      <c r="K19" s="17">
        <v>14.2</v>
      </c>
      <c r="L19" s="15">
        <f t="shared" si="4"/>
        <v>114.331723027375</v>
      </c>
      <c r="M19" s="15">
        <f t="shared" si="5"/>
        <v>8.08229243203527</v>
      </c>
      <c r="N19" s="17">
        <v>22</v>
      </c>
      <c r="O19" s="15">
        <f t="shared" si="11"/>
        <v>161.645848640705</v>
      </c>
      <c r="P19" s="15">
        <f t="shared" si="6"/>
        <v>28.1491907107671</v>
      </c>
      <c r="Q19" s="20">
        <v>100</v>
      </c>
      <c r="R19" s="15">
        <f t="shared" si="7"/>
        <v>100.532823967025</v>
      </c>
      <c r="S19" s="15">
        <f t="shared" si="8"/>
        <v>35.1362862010221</v>
      </c>
      <c r="T19" s="21">
        <v>55</v>
      </c>
      <c r="U19" s="22">
        <f t="shared" si="12"/>
        <v>234.241908006814</v>
      </c>
    </row>
    <row r="20" spans="1:21">
      <c r="A20" s="12">
        <v>18</v>
      </c>
      <c r="B20" s="13" t="s">
        <v>39</v>
      </c>
      <c r="C20" s="14">
        <f t="shared" si="9"/>
        <v>164.166146901754</v>
      </c>
      <c r="D20" s="15">
        <f t="shared" si="0"/>
        <v>86.8216657001995</v>
      </c>
      <c r="E20" s="16">
        <v>5673500</v>
      </c>
      <c r="F20" s="16">
        <f t="shared" si="1"/>
        <v>248.06190200057</v>
      </c>
      <c r="G20" s="15">
        <f t="shared" si="2"/>
        <v>20.9003215434084</v>
      </c>
      <c r="H20" s="17">
        <v>13</v>
      </c>
      <c r="I20" s="15">
        <f t="shared" si="10"/>
        <v>139.335476956056</v>
      </c>
      <c r="J20" s="15">
        <f t="shared" si="3"/>
        <v>2.34138486312399</v>
      </c>
      <c r="K20" s="17">
        <v>14.54</v>
      </c>
      <c r="L20" s="15">
        <f t="shared" si="4"/>
        <v>117.0692431562</v>
      </c>
      <c r="M20" s="15">
        <f t="shared" si="5"/>
        <v>5.51065393093314</v>
      </c>
      <c r="N20" s="17">
        <v>15</v>
      </c>
      <c r="O20" s="15">
        <f t="shared" si="11"/>
        <v>110.213078618663</v>
      </c>
      <c r="P20" s="15">
        <f t="shared" si="6"/>
        <v>28.1491907107671</v>
      </c>
      <c r="Q20" s="20">
        <v>100</v>
      </c>
      <c r="R20" s="15">
        <f t="shared" si="7"/>
        <v>100.532823967025</v>
      </c>
      <c r="S20" s="15">
        <f t="shared" si="8"/>
        <v>20.442930153322</v>
      </c>
      <c r="T20" s="21">
        <v>32</v>
      </c>
      <c r="U20" s="22">
        <f t="shared" si="12"/>
        <v>136.286201022147</v>
      </c>
    </row>
    <row r="21" spans="1:21">
      <c r="A21" s="12">
        <v>19</v>
      </c>
      <c r="B21" s="13" t="s">
        <v>40</v>
      </c>
      <c r="C21" s="14">
        <f t="shared" si="9"/>
        <v>162.99535848941</v>
      </c>
      <c r="D21" s="15">
        <f t="shared" si="0"/>
        <v>47.8006233420673</v>
      </c>
      <c r="E21" s="16">
        <v>3123607.85</v>
      </c>
      <c r="F21" s="16">
        <f t="shared" si="1"/>
        <v>136.573209548764</v>
      </c>
      <c r="G21" s="15">
        <f t="shared" si="2"/>
        <v>22.508038585209</v>
      </c>
      <c r="H21" s="17">
        <v>14</v>
      </c>
      <c r="I21" s="15">
        <f t="shared" si="10"/>
        <v>150.05359056806</v>
      </c>
      <c r="J21" s="15">
        <f t="shared" si="3"/>
        <v>1.69082125603865</v>
      </c>
      <c r="K21" s="17">
        <v>10.5</v>
      </c>
      <c r="L21" s="15">
        <f t="shared" si="4"/>
        <v>84.5410628019324</v>
      </c>
      <c r="M21" s="15">
        <f t="shared" si="5"/>
        <v>5.51065393093314</v>
      </c>
      <c r="N21" s="17">
        <v>15</v>
      </c>
      <c r="O21" s="15">
        <f t="shared" si="11"/>
        <v>110.213078618663</v>
      </c>
      <c r="P21" s="15">
        <f t="shared" si="6"/>
        <v>28.1491907107671</v>
      </c>
      <c r="Q21" s="20">
        <v>100</v>
      </c>
      <c r="R21" s="15">
        <f t="shared" si="7"/>
        <v>100.532823967025</v>
      </c>
      <c r="S21" s="15">
        <f t="shared" si="8"/>
        <v>57.3360306643952</v>
      </c>
      <c r="T21" s="21">
        <v>89.75</v>
      </c>
      <c r="U21" s="22">
        <f t="shared" si="12"/>
        <v>382.240204429302</v>
      </c>
    </row>
    <row r="22" spans="1:21">
      <c r="A22" s="12">
        <v>20</v>
      </c>
      <c r="B22" s="13" t="s">
        <v>41</v>
      </c>
      <c r="C22" s="14">
        <f t="shared" si="9"/>
        <v>162.91361413913</v>
      </c>
      <c r="D22" s="15">
        <f t="shared" si="0"/>
        <v>108.734055427196</v>
      </c>
      <c r="E22" s="16">
        <v>7105400</v>
      </c>
      <c r="F22" s="16">
        <f t="shared" si="1"/>
        <v>310.668729791989</v>
      </c>
      <c r="G22" s="15">
        <f t="shared" si="2"/>
        <v>9.64630225080386</v>
      </c>
      <c r="H22" s="17">
        <v>6</v>
      </c>
      <c r="I22" s="15">
        <f t="shared" si="10"/>
        <v>64.3086816720257</v>
      </c>
      <c r="J22" s="15">
        <f t="shared" si="3"/>
        <v>1.01932367149758</v>
      </c>
      <c r="K22" s="17">
        <v>6.33</v>
      </c>
      <c r="L22" s="15">
        <f t="shared" si="4"/>
        <v>50.9661835748792</v>
      </c>
      <c r="M22" s="15">
        <f t="shared" si="5"/>
        <v>5.14327700220426</v>
      </c>
      <c r="N22" s="17">
        <v>14</v>
      </c>
      <c r="O22" s="15">
        <f t="shared" si="11"/>
        <v>102.865540044085</v>
      </c>
      <c r="P22" s="15">
        <f t="shared" si="6"/>
        <v>28.1491907107671</v>
      </c>
      <c r="Q22" s="20">
        <v>100</v>
      </c>
      <c r="R22" s="15">
        <f t="shared" si="7"/>
        <v>100.532823967025</v>
      </c>
      <c r="S22" s="15">
        <f t="shared" si="8"/>
        <v>10.221465076661</v>
      </c>
      <c r="T22" s="21">
        <v>16</v>
      </c>
      <c r="U22" s="22">
        <f t="shared" si="12"/>
        <v>68.1431005110733</v>
      </c>
    </row>
    <row r="23" spans="1:21">
      <c r="A23" s="12">
        <v>21</v>
      </c>
      <c r="B23" s="13" t="s">
        <v>42</v>
      </c>
      <c r="C23" s="14">
        <f t="shared" si="9"/>
        <v>162.204995602973</v>
      </c>
      <c r="D23" s="15">
        <f t="shared" si="0"/>
        <v>86.9980221034448</v>
      </c>
      <c r="E23" s="16">
        <v>5685024.29</v>
      </c>
      <c r="F23" s="16">
        <f t="shared" si="1"/>
        <v>248.565777438414</v>
      </c>
      <c r="G23" s="15">
        <f t="shared" si="2"/>
        <v>19.2926045016077</v>
      </c>
      <c r="H23" s="17">
        <v>12</v>
      </c>
      <c r="I23" s="15">
        <f t="shared" si="10"/>
        <v>128.617363344051</v>
      </c>
      <c r="J23" s="15">
        <f t="shared" si="3"/>
        <v>1.81159420289855</v>
      </c>
      <c r="K23" s="17">
        <v>11.25</v>
      </c>
      <c r="L23" s="15">
        <f t="shared" si="4"/>
        <v>90.5797101449275</v>
      </c>
      <c r="M23" s="15">
        <f t="shared" si="5"/>
        <v>5.51065393093314</v>
      </c>
      <c r="N23" s="17">
        <v>15</v>
      </c>
      <c r="O23" s="15">
        <f t="shared" si="11"/>
        <v>110.213078618663</v>
      </c>
      <c r="P23" s="15">
        <f t="shared" si="6"/>
        <v>28.1491907107671</v>
      </c>
      <c r="Q23" s="20">
        <v>100</v>
      </c>
      <c r="R23" s="15">
        <f t="shared" si="7"/>
        <v>100.532823967025</v>
      </c>
      <c r="S23" s="15">
        <f t="shared" si="8"/>
        <v>20.442930153322</v>
      </c>
      <c r="T23" s="21">
        <v>32</v>
      </c>
      <c r="U23" s="22">
        <f t="shared" si="12"/>
        <v>136.286201022147</v>
      </c>
    </row>
    <row r="24" spans="1:21">
      <c r="A24" s="12">
        <v>22</v>
      </c>
      <c r="B24" s="13" t="s">
        <v>43</v>
      </c>
      <c r="C24" s="14">
        <f t="shared" si="9"/>
        <v>162.031828181519</v>
      </c>
      <c r="D24" s="15">
        <f t="shared" si="0"/>
        <v>77.1113667129795</v>
      </c>
      <c r="E24" s="16">
        <v>5038965.05</v>
      </c>
      <c r="F24" s="16">
        <f t="shared" si="1"/>
        <v>220.318190608513</v>
      </c>
      <c r="G24" s="15">
        <f t="shared" si="2"/>
        <v>25.7234726688103</v>
      </c>
      <c r="H24" s="17">
        <v>16</v>
      </c>
      <c r="I24" s="15">
        <f t="shared" si="10"/>
        <v>171.489817792069</v>
      </c>
      <c r="J24" s="15">
        <f t="shared" si="3"/>
        <v>1.66022544283414</v>
      </c>
      <c r="K24" s="17">
        <v>10.31</v>
      </c>
      <c r="L24" s="15">
        <f t="shared" si="4"/>
        <v>83.0112721417069</v>
      </c>
      <c r="M24" s="15">
        <f t="shared" si="5"/>
        <v>7.34753857457752</v>
      </c>
      <c r="N24" s="17">
        <v>20</v>
      </c>
      <c r="O24" s="15">
        <f t="shared" si="11"/>
        <v>146.95077149155</v>
      </c>
      <c r="P24" s="15">
        <f t="shared" si="6"/>
        <v>28.1491907107671</v>
      </c>
      <c r="Q24" s="20">
        <v>100</v>
      </c>
      <c r="R24" s="15">
        <f t="shared" si="7"/>
        <v>100.532823967025</v>
      </c>
      <c r="S24" s="15">
        <f t="shared" si="8"/>
        <v>22.0400340715503</v>
      </c>
      <c r="T24" s="21">
        <v>34.5</v>
      </c>
      <c r="U24" s="22">
        <f t="shared" si="12"/>
        <v>146.933560477002</v>
      </c>
    </row>
    <row r="25" spans="1:21">
      <c r="A25" s="12">
        <v>23</v>
      </c>
      <c r="B25" s="13" t="s">
        <v>44</v>
      </c>
      <c r="C25" s="14">
        <f t="shared" si="9"/>
        <v>159.921529098938</v>
      </c>
      <c r="D25" s="15">
        <f t="shared" si="0"/>
        <v>53.6768616568291</v>
      </c>
      <c r="E25" s="16">
        <v>3507600</v>
      </c>
      <c r="F25" s="16">
        <f t="shared" si="1"/>
        <v>153.362461876655</v>
      </c>
      <c r="G25" s="15">
        <f t="shared" si="2"/>
        <v>16.0771704180064</v>
      </c>
      <c r="H25" s="17">
        <v>10</v>
      </c>
      <c r="I25" s="15">
        <f t="shared" si="10"/>
        <v>107.181136120043</v>
      </c>
      <c r="J25" s="15">
        <f t="shared" si="3"/>
        <v>2.2061191626409</v>
      </c>
      <c r="K25" s="17">
        <v>13.7</v>
      </c>
      <c r="L25" s="15">
        <f t="shared" si="4"/>
        <v>110.305958132045</v>
      </c>
      <c r="M25" s="15">
        <f t="shared" si="5"/>
        <v>5.51065393093314</v>
      </c>
      <c r="N25" s="17">
        <v>15</v>
      </c>
      <c r="O25" s="15">
        <f t="shared" si="11"/>
        <v>110.213078618663</v>
      </c>
      <c r="P25" s="15">
        <f t="shared" si="6"/>
        <v>28.1491907107671</v>
      </c>
      <c r="Q25" s="20">
        <v>100</v>
      </c>
      <c r="R25" s="15">
        <f t="shared" si="7"/>
        <v>100.532823967025</v>
      </c>
      <c r="S25" s="15">
        <f t="shared" si="8"/>
        <v>54.3015332197615</v>
      </c>
      <c r="T25" s="21">
        <v>85</v>
      </c>
      <c r="U25" s="22">
        <f t="shared" si="12"/>
        <v>362.010221465077</v>
      </c>
    </row>
    <row r="26" spans="1:21">
      <c r="A26" s="12">
        <v>24</v>
      </c>
      <c r="B26" s="13" t="s">
        <v>45</v>
      </c>
      <c r="C26" s="14">
        <f t="shared" si="9"/>
        <v>159.077301853098</v>
      </c>
      <c r="D26" s="15">
        <f t="shared" si="0"/>
        <v>80.6758572463834</v>
      </c>
      <c r="E26" s="16">
        <v>5271892.36</v>
      </c>
      <c r="F26" s="16">
        <f t="shared" si="1"/>
        <v>230.502449275381</v>
      </c>
      <c r="G26" s="15">
        <f t="shared" si="2"/>
        <v>22.508038585209</v>
      </c>
      <c r="H26" s="17">
        <v>14</v>
      </c>
      <c r="I26" s="15">
        <f t="shared" si="10"/>
        <v>150.05359056806</v>
      </c>
      <c r="J26" s="15">
        <f t="shared" si="3"/>
        <v>1.96618357487923</v>
      </c>
      <c r="K26" s="17">
        <v>12.21</v>
      </c>
      <c r="L26" s="15">
        <f t="shared" si="4"/>
        <v>98.3091787439614</v>
      </c>
      <c r="M26" s="15">
        <f t="shared" si="5"/>
        <v>6.61278471711977</v>
      </c>
      <c r="N26" s="17">
        <v>18</v>
      </c>
      <c r="O26" s="15">
        <f t="shared" si="11"/>
        <v>132.255694342395</v>
      </c>
      <c r="P26" s="15">
        <f t="shared" si="6"/>
        <v>28.1491907107671</v>
      </c>
      <c r="Q26" s="20">
        <v>100</v>
      </c>
      <c r="R26" s="15">
        <f t="shared" si="7"/>
        <v>100.532823967025</v>
      </c>
      <c r="S26" s="15">
        <f t="shared" si="8"/>
        <v>19.1652470187394</v>
      </c>
      <c r="T26" s="21">
        <v>30</v>
      </c>
      <c r="U26" s="22">
        <f t="shared" si="12"/>
        <v>127.768313458262</v>
      </c>
    </row>
    <row r="27" spans="1:21">
      <c r="A27" s="12">
        <v>25</v>
      </c>
      <c r="B27" s="13" t="s">
        <v>46</v>
      </c>
      <c r="C27" s="14">
        <f t="shared" si="9"/>
        <v>157.951115445318</v>
      </c>
      <c r="D27" s="15">
        <f t="shared" si="0"/>
        <v>79.0573381145426</v>
      </c>
      <c r="E27" s="16">
        <v>5166127.65</v>
      </c>
      <c r="F27" s="16">
        <f t="shared" si="1"/>
        <v>225.878108898693</v>
      </c>
      <c r="G27" s="15">
        <f t="shared" si="2"/>
        <v>22.508038585209</v>
      </c>
      <c r="H27" s="17">
        <v>14</v>
      </c>
      <c r="I27" s="15">
        <f t="shared" si="10"/>
        <v>150.05359056806</v>
      </c>
      <c r="J27" s="15">
        <f t="shared" si="3"/>
        <v>1.64412238325282</v>
      </c>
      <c r="K27" s="17">
        <v>10.21</v>
      </c>
      <c r="L27" s="15">
        <f t="shared" si="4"/>
        <v>82.2061191626409</v>
      </c>
      <c r="M27" s="15">
        <f t="shared" si="5"/>
        <v>5.51065393093314</v>
      </c>
      <c r="N27" s="17">
        <v>15</v>
      </c>
      <c r="O27" s="15">
        <f t="shared" si="11"/>
        <v>110.213078618663</v>
      </c>
      <c r="P27" s="15">
        <f t="shared" si="6"/>
        <v>28.1491907107671</v>
      </c>
      <c r="Q27" s="20">
        <v>100</v>
      </c>
      <c r="R27" s="15">
        <f t="shared" si="7"/>
        <v>100.532823967025</v>
      </c>
      <c r="S27" s="15">
        <f t="shared" si="8"/>
        <v>21.0817717206133</v>
      </c>
      <c r="T27" s="21">
        <v>33</v>
      </c>
      <c r="U27" s="22">
        <f t="shared" si="12"/>
        <v>140.545144804089</v>
      </c>
    </row>
    <row r="28" spans="1:21">
      <c r="A28" s="12">
        <v>26</v>
      </c>
      <c r="B28" s="13" t="s">
        <v>47</v>
      </c>
      <c r="C28" s="14">
        <f t="shared" si="9"/>
        <v>153.809112443498</v>
      </c>
      <c r="D28" s="15">
        <f t="shared" si="0"/>
        <v>44.7072880574565</v>
      </c>
      <c r="E28" s="16">
        <v>2921468.93</v>
      </c>
      <c r="F28" s="16">
        <f t="shared" si="1"/>
        <v>127.73510873559</v>
      </c>
      <c r="G28" s="15">
        <f t="shared" si="2"/>
        <v>14.4694533762058</v>
      </c>
      <c r="H28" s="17">
        <v>9</v>
      </c>
      <c r="I28" s="15">
        <f t="shared" si="10"/>
        <v>96.4630225080386</v>
      </c>
      <c r="J28" s="15">
        <f t="shared" si="3"/>
        <v>1.14492753623188</v>
      </c>
      <c r="K28" s="17">
        <v>7.11</v>
      </c>
      <c r="L28" s="15">
        <f t="shared" si="4"/>
        <v>57.2463768115942</v>
      </c>
      <c r="M28" s="15">
        <f t="shared" si="5"/>
        <v>6.24540778839089</v>
      </c>
      <c r="N28" s="17">
        <v>17</v>
      </c>
      <c r="O28" s="15">
        <f t="shared" si="11"/>
        <v>124.908155767818</v>
      </c>
      <c r="P28" s="15">
        <f t="shared" si="6"/>
        <v>28.1491907107671</v>
      </c>
      <c r="Q28" s="20">
        <v>100</v>
      </c>
      <c r="R28" s="15">
        <f t="shared" si="7"/>
        <v>100.532823967025</v>
      </c>
      <c r="S28" s="15">
        <f t="shared" si="8"/>
        <v>59.0928449744463</v>
      </c>
      <c r="T28" s="21">
        <v>92.5</v>
      </c>
      <c r="U28" s="22">
        <f t="shared" si="12"/>
        <v>393.952299829642</v>
      </c>
    </row>
    <row r="29" spans="1:21">
      <c r="A29" s="12">
        <v>27</v>
      </c>
      <c r="B29" s="13" t="s">
        <v>48</v>
      </c>
      <c r="C29" s="14">
        <f t="shared" si="9"/>
        <v>151.218650030377</v>
      </c>
      <c r="D29" s="15">
        <f t="shared" si="0"/>
        <v>88.8679323085866</v>
      </c>
      <c r="E29" s="16">
        <v>5807216.55</v>
      </c>
      <c r="F29" s="16">
        <f t="shared" si="1"/>
        <v>253.908378024533</v>
      </c>
      <c r="G29" s="15">
        <f t="shared" si="2"/>
        <v>16.0771704180064</v>
      </c>
      <c r="H29" s="17">
        <v>10</v>
      </c>
      <c r="I29" s="15">
        <f t="shared" si="10"/>
        <v>107.181136120043</v>
      </c>
      <c r="J29" s="15">
        <f t="shared" si="3"/>
        <v>2.1207729468599</v>
      </c>
      <c r="K29" s="17">
        <v>13.17</v>
      </c>
      <c r="L29" s="15">
        <f t="shared" si="4"/>
        <v>106.038647342995</v>
      </c>
      <c r="M29" s="15">
        <f t="shared" si="5"/>
        <v>5.14327700220426</v>
      </c>
      <c r="N29" s="17">
        <v>14</v>
      </c>
      <c r="O29" s="15">
        <f t="shared" si="11"/>
        <v>102.865540044085</v>
      </c>
      <c r="P29" s="15">
        <f t="shared" si="6"/>
        <v>28.1491907107671</v>
      </c>
      <c r="Q29" s="20">
        <v>100</v>
      </c>
      <c r="R29" s="15">
        <f t="shared" si="7"/>
        <v>100.532823967025</v>
      </c>
      <c r="S29" s="15">
        <f t="shared" si="8"/>
        <v>10.8603066439523</v>
      </c>
      <c r="T29" s="21">
        <v>17</v>
      </c>
      <c r="U29" s="22">
        <f t="shared" si="12"/>
        <v>72.4020442930153</v>
      </c>
    </row>
    <row r="30" spans="1:21">
      <c r="A30" s="12">
        <v>28</v>
      </c>
      <c r="B30" s="13" t="s">
        <v>49</v>
      </c>
      <c r="C30" s="14">
        <f t="shared" si="9"/>
        <v>142.164017062346</v>
      </c>
      <c r="D30" s="15">
        <f t="shared" si="0"/>
        <v>44.9655676307308</v>
      </c>
      <c r="E30" s="16">
        <v>2938346.62</v>
      </c>
      <c r="F30" s="16">
        <f t="shared" si="1"/>
        <v>128.473050373517</v>
      </c>
      <c r="G30" s="15">
        <f t="shared" si="2"/>
        <v>16.0771704180064</v>
      </c>
      <c r="H30" s="17">
        <v>10</v>
      </c>
      <c r="I30" s="15">
        <f t="shared" si="10"/>
        <v>107.181136120043</v>
      </c>
      <c r="J30" s="15">
        <f t="shared" si="3"/>
        <v>1.35265700483092</v>
      </c>
      <c r="K30" s="17">
        <v>8.4</v>
      </c>
      <c r="L30" s="15">
        <f t="shared" si="4"/>
        <v>67.6328502415459</v>
      </c>
      <c r="M30" s="15">
        <f t="shared" si="5"/>
        <v>8.81704628949302</v>
      </c>
      <c r="N30" s="17">
        <v>24</v>
      </c>
      <c r="O30" s="15">
        <f t="shared" si="11"/>
        <v>176.34092578986</v>
      </c>
      <c r="P30" s="15">
        <f t="shared" si="6"/>
        <v>28.1491907107671</v>
      </c>
      <c r="Q30" s="20">
        <v>100</v>
      </c>
      <c r="R30" s="15">
        <f t="shared" si="7"/>
        <v>100.532823967025</v>
      </c>
      <c r="S30" s="15">
        <f t="shared" si="8"/>
        <v>42.8023850085179</v>
      </c>
      <c r="T30" s="21">
        <v>67</v>
      </c>
      <c r="U30" s="22">
        <f t="shared" si="12"/>
        <v>285.349233390119</v>
      </c>
    </row>
    <row r="31" spans="1:21">
      <c r="A31" s="12">
        <v>29</v>
      </c>
      <c r="B31" s="13" t="s">
        <v>50</v>
      </c>
      <c r="C31" s="14">
        <f t="shared" si="9"/>
        <v>140.818893090585</v>
      </c>
      <c r="D31" s="15">
        <f t="shared" si="0"/>
        <v>67.4075049397679</v>
      </c>
      <c r="E31" s="16">
        <v>4404850.75</v>
      </c>
      <c r="F31" s="16">
        <f t="shared" si="1"/>
        <v>192.59287125648</v>
      </c>
      <c r="G31" s="15">
        <f t="shared" si="2"/>
        <v>22.508038585209</v>
      </c>
      <c r="H31" s="17">
        <v>14</v>
      </c>
      <c r="I31" s="15">
        <f t="shared" si="10"/>
        <v>150.05359056806</v>
      </c>
      <c r="J31" s="15">
        <f t="shared" si="3"/>
        <v>1.49597423510467</v>
      </c>
      <c r="K31" s="17">
        <v>9.29</v>
      </c>
      <c r="L31" s="15">
        <f t="shared" si="4"/>
        <v>74.7987117552335</v>
      </c>
      <c r="M31" s="15">
        <f t="shared" si="5"/>
        <v>6.24540778839089</v>
      </c>
      <c r="N31" s="17">
        <v>17</v>
      </c>
      <c r="O31" s="15">
        <f t="shared" si="11"/>
        <v>124.908155767818</v>
      </c>
      <c r="P31" s="15">
        <f t="shared" si="6"/>
        <v>28.1491907107671</v>
      </c>
      <c r="Q31" s="20">
        <v>100</v>
      </c>
      <c r="R31" s="15">
        <f t="shared" si="7"/>
        <v>100.532823967025</v>
      </c>
      <c r="S31" s="15">
        <f t="shared" si="8"/>
        <v>15.0127768313458</v>
      </c>
      <c r="T31" s="21">
        <v>23.5</v>
      </c>
      <c r="U31" s="22">
        <f t="shared" si="12"/>
        <v>100.085178875639</v>
      </c>
    </row>
    <row r="32" spans="1:21">
      <c r="A32" s="12">
        <v>30</v>
      </c>
      <c r="B32" s="13" t="s">
        <v>51</v>
      </c>
      <c r="C32" s="14">
        <f t="shared" si="9"/>
        <v>138.331270679019</v>
      </c>
      <c r="D32" s="15">
        <f t="shared" si="0"/>
        <v>73.6199838937585</v>
      </c>
      <c r="E32" s="16">
        <v>4810815.08</v>
      </c>
      <c r="F32" s="16">
        <f t="shared" si="1"/>
        <v>210.342811125024</v>
      </c>
      <c r="G32" s="15">
        <f t="shared" si="2"/>
        <v>14.4694533762058</v>
      </c>
      <c r="H32" s="17">
        <v>9</v>
      </c>
      <c r="I32" s="15">
        <f t="shared" si="10"/>
        <v>96.4630225080386</v>
      </c>
      <c r="J32" s="15">
        <f t="shared" si="3"/>
        <v>2.43156199677939</v>
      </c>
      <c r="K32" s="17">
        <v>15.1</v>
      </c>
      <c r="L32" s="15">
        <f t="shared" si="4"/>
        <v>121.578099838969</v>
      </c>
      <c r="M32" s="15">
        <f t="shared" si="5"/>
        <v>6.24540778839089</v>
      </c>
      <c r="N32" s="17">
        <v>17</v>
      </c>
      <c r="O32" s="15">
        <f t="shared" si="11"/>
        <v>124.908155767818</v>
      </c>
      <c r="P32" s="15">
        <f t="shared" si="6"/>
        <v>28.1491907107671</v>
      </c>
      <c r="Q32" s="20">
        <v>100</v>
      </c>
      <c r="R32" s="15">
        <f t="shared" si="7"/>
        <v>100.532823967025</v>
      </c>
      <c r="S32" s="15">
        <f t="shared" si="8"/>
        <v>13.4156729131175</v>
      </c>
      <c r="T32" s="21">
        <v>21</v>
      </c>
      <c r="U32" s="22">
        <f t="shared" si="12"/>
        <v>89.4378194207837</v>
      </c>
    </row>
    <row r="33" spans="1:21">
      <c r="A33" s="12">
        <v>31</v>
      </c>
      <c r="B33" s="13" t="s">
        <v>52</v>
      </c>
      <c r="C33" s="14">
        <f t="shared" si="9"/>
        <v>136.69703186787</v>
      </c>
      <c r="D33" s="15">
        <f t="shared" si="0"/>
        <v>31.7455884662166</v>
      </c>
      <c r="E33" s="16">
        <v>2074466.03</v>
      </c>
      <c r="F33" s="16">
        <f t="shared" si="1"/>
        <v>90.7016813320475</v>
      </c>
      <c r="G33" s="15">
        <f t="shared" si="2"/>
        <v>14.4694533762058</v>
      </c>
      <c r="H33" s="17">
        <v>9</v>
      </c>
      <c r="I33" s="15">
        <f t="shared" si="10"/>
        <v>96.4630225080386</v>
      </c>
      <c r="J33" s="15">
        <f t="shared" si="3"/>
        <v>1.61030595813205</v>
      </c>
      <c r="K33" s="17">
        <v>10</v>
      </c>
      <c r="L33" s="15">
        <f t="shared" si="4"/>
        <v>80.5152979066023</v>
      </c>
      <c r="M33" s="15">
        <f t="shared" si="5"/>
        <v>5.14327700220426</v>
      </c>
      <c r="N33" s="17">
        <v>14</v>
      </c>
      <c r="O33" s="15">
        <f t="shared" si="11"/>
        <v>102.865540044085</v>
      </c>
      <c r="P33" s="15">
        <f t="shared" si="6"/>
        <v>28.1491907107671</v>
      </c>
      <c r="Q33" s="20">
        <v>100</v>
      </c>
      <c r="R33" s="15">
        <f t="shared" si="7"/>
        <v>100.532823967025</v>
      </c>
      <c r="S33" s="15">
        <f t="shared" si="8"/>
        <v>55.5792163543441</v>
      </c>
      <c r="T33" s="21">
        <v>87</v>
      </c>
      <c r="U33" s="22">
        <f t="shared" si="12"/>
        <v>370.528109028961</v>
      </c>
    </row>
    <row r="34" spans="1:21">
      <c r="A34" s="12">
        <v>32</v>
      </c>
      <c r="B34" s="13" t="s">
        <v>53</v>
      </c>
      <c r="C34" s="14">
        <f t="shared" si="9"/>
        <v>134.386045490734</v>
      </c>
      <c r="D34" s="15">
        <f t="shared" si="0"/>
        <v>42.3667744303068</v>
      </c>
      <c r="E34" s="16">
        <v>2768524.34</v>
      </c>
      <c r="F34" s="16">
        <f t="shared" si="1"/>
        <v>121.047926943734</v>
      </c>
      <c r="G34" s="15">
        <f t="shared" si="2"/>
        <v>12.8617363344051</v>
      </c>
      <c r="H34" s="17">
        <v>8</v>
      </c>
      <c r="I34" s="15">
        <f t="shared" si="10"/>
        <v>85.7449088960343</v>
      </c>
      <c r="J34" s="15">
        <f t="shared" si="3"/>
        <v>1.93236714975845</v>
      </c>
      <c r="K34" s="17">
        <v>12</v>
      </c>
      <c r="L34" s="15">
        <f t="shared" si="4"/>
        <v>96.6183574879227</v>
      </c>
      <c r="M34" s="15">
        <f t="shared" si="5"/>
        <v>8.44966936076415</v>
      </c>
      <c r="N34" s="17">
        <v>23</v>
      </c>
      <c r="O34" s="15">
        <f t="shared" si="11"/>
        <v>168.993387215283</v>
      </c>
      <c r="P34" s="15">
        <f t="shared" si="6"/>
        <v>25.3342716396904</v>
      </c>
      <c r="Q34" s="20">
        <v>90</v>
      </c>
      <c r="R34" s="15">
        <f t="shared" si="7"/>
        <v>90.4795415703227</v>
      </c>
      <c r="S34" s="15">
        <f t="shared" si="8"/>
        <v>43.4412265758092</v>
      </c>
      <c r="T34" s="21">
        <v>68</v>
      </c>
      <c r="U34" s="22">
        <f t="shared" si="12"/>
        <v>289.608177172061</v>
      </c>
    </row>
    <row r="35" spans="1:21">
      <c r="A35" s="12">
        <v>33</v>
      </c>
      <c r="B35" s="13" t="s">
        <v>54</v>
      </c>
      <c r="C35" s="14">
        <f t="shared" si="9"/>
        <v>127.19927180597</v>
      </c>
      <c r="D35" s="15">
        <f t="shared" si="0"/>
        <v>45.7866863460198</v>
      </c>
      <c r="E35" s="16">
        <v>2992003.93</v>
      </c>
      <c r="F35" s="16">
        <f t="shared" si="1"/>
        <v>130.819103845771</v>
      </c>
      <c r="G35" s="15">
        <f t="shared" si="2"/>
        <v>22.508038585209</v>
      </c>
      <c r="H35" s="17">
        <v>14</v>
      </c>
      <c r="I35" s="15">
        <f t="shared" si="10"/>
        <v>150.05359056806</v>
      </c>
      <c r="J35" s="15">
        <f t="shared" si="3"/>
        <v>2.07085346215781</v>
      </c>
      <c r="K35" s="17">
        <v>12.86</v>
      </c>
      <c r="L35" s="15">
        <f t="shared" si="4"/>
        <v>103.54267310789</v>
      </c>
      <c r="M35" s="15">
        <f t="shared" si="5"/>
        <v>4.40852314474651</v>
      </c>
      <c r="N35" s="17">
        <v>12</v>
      </c>
      <c r="O35" s="15">
        <f t="shared" si="11"/>
        <v>88.1704628949302</v>
      </c>
      <c r="P35" s="15">
        <f t="shared" si="6"/>
        <v>28.1491907107671</v>
      </c>
      <c r="Q35" s="20">
        <v>100</v>
      </c>
      <c r="R35" s="15">
        <f t="shared" si="7"/>
        <v>100.532823967025</v>
      </c>
      <c r="S35" s="15">
        <f t="shared" si="8"/>
        <v>24.2759795570698</v>
      </c>
      <c r="T35" s="21">
        <v>38</v>
      </c>
      <c r="U35" s="22">
        <f t="shared" si="12"/>
        <v>161.839863713799</v>
      </c>
    </row>
    <row r="36" spans="1:21">
      <c r="A36" s="12">
        <v>34</v>
      </c>
      <c r="B36" s="13" t="s">
        <v>55</v>
      </c>
      <c r="C36" s="14">
        <f t="shared" si="9"/>
        <v>126.48786835102</v>
      </c>
      <c r="D36" s="15">
        <f t="shared" si="0"/>
        <v>63.5557316375077</v>
      </c>
      <c r="E36" s="16">
        <v>4153150.49</v>
      </c>
      <c r="F36" s="16">
        <f t="shared" si="1"/>
        <v>181.587804678593</v>
      </c>
      <c r="G36" s="15">
        <f t="shared" si="2"/>
        <v>19.2926045016077</v>
      </c>
      <c r="H36" s="17">
        <v>12</v>
      </c>
      <c r="I36" s="15">
        <f t="shared" ref="I36:I67" si="13">100*(H36/9.33)</f>
        <v>128.617363344051</v>
      </c>
      <c r="J36" s="15">
        <f t="shared" si="3"/>
        <v>1.49919484702093</v>
      </c>
      <c r="K36" s="17">
        <v>9.31</v>
      </c>
      <c r="L36" s="15">
        <f t="shared" si="4"/>
        <v>74.9597423510467</v>
      </c>
      <c r="M36" s="15">
        <f t="shared" si="5"/>
        <v>4.40852314474651</v>
      </c>
      <c r="N36" s="17">
        <v>12</v>
      </c>
      <c r="O36" s="15">
        <f t="shared" si="11"/>
        <v>88.1704628949302</v>
      </c>
      <c r="P36" s="15">
        <f t="shared" si="6"/>
        <v>28.1491907107671</v>
      </c>
      <c r="Q36" s="20">
        <v>100</v>
      </c>
      <c r="R36" s="15">
        <f t="shared" si="7"/>
        <v>100.532823967025</v>
      </c>
      <c r="S36" s="15">
        <f t="shared" si="8"/>
        <v>9.58262350936968</v>
      </c>
      <c r="T36" s="21">
        <v>15</v>
      </c>
      <c r="U36" s="22">
        <f t="shared" si="12"/>
        <v>63.8841567291312</v>
      </c>
    </row>
    <row r="37" spans="1:21">
      <c r="A37" s="12">
        <v>35</v>
      </c>
      <c r="B37" s="13" t="s">
        <v>56</v>
      </c>
      <c r="C37" s="14">
        <f t="shared" si="9"/>
        <v>126.048877977738</v>
      </c>
      <c r="D37" s="15">
        <f t="shared" si="0"/>
        <v>54.1862998505795</v>
      </c>
      <c r="E37" s="16">
        <v>3540890.05</v>
      </c>
      <c r="F37" s="16">
        <f t="shared" si="1"/>
        <v>154.817999573084</v>
      </c>
      <c r="G37" s="15">
        <f t="shared" si="2"/>
        <v>17.6848874598071</v>
      </c>
      <c r="H37" s="17">
        <v>11</v>
      </c>
      <c r="I37" s="15">
        <f t="shared" si="13"/>
        <v>117.899249732047</v>
      </c>
      <c r="J37" s="15">
        <f t="shared" si="3"/>
        <v>1.7037037037037</v>
      </c>
      <c r="K37" s="17">
        <v>10.58</v>
      </c>
      <c r="L37" s="15">
        <f t="shared" si="4"/>
        <v>85.1851851851852</v>
      </c>
      <c r="M37" s="15">
        <f t="shared" si="5"/>
        <v>7.71491550330639</v>
      </c>
      <c r="N37" s="17">
        <v>21</v>
      </c>
      <c r="O37" s="15">
        <f t="shared" si="11"/>
        <v>154.298310066128</v>
      </c>
      <c r="P37" s="15">
        <f t="shared" si="6"/>
        <v>28.1491907107671</v>
      </c>
      <c r="Q37" s="20">
        <v>100</v>
      </c>
      <c r="R37" s="15">
        <f t="shared" si="7"/>
        <v>100.532823967025</v>
      </c>
      <c r="S37" s="15">
        <f t="shared" si="8"/>
        <v>16.6098807495741</v>
      </c>
      <c r="T37" s="21">
        <v>26</v>
      </c>
      <c r="U37" s="22">
        <f t="shared" ref="U37:U74" si="14">100*(T37/23.48)</f>
        <v>110.732538330494</v>
      </c>
    </row>
    <row r="38" spans="1:21">
      <c r="A38" s="12">
        <v>36</v>
      </c>
      <c r="B38" s="13" t="s">
        <v>57</v>
      </c>
      <c r="C38" s="14">
        <f t="shared" si="9"/>
        <v>125.164149832199</v>
      </c>
      <c r="D38" s="15">
        <f t="shared" si="0"/>
        <v>64.4302915479951</v>
      </c>
      <c r="E38" s="16">
        <v>4210300</v>
      </c>
      <c r="F38" s="16">
        <f t="shared" si="1"/>
        <v>184.086547279986</v>
      </c>
      <c r="G38" s="15">
        <f t="shared" si="2"/>
        <v>17.6848874598071</v>
      </c>
      <c r="H38" s="17">
        <v>11</v>
      </c>
      <c r="I38" s="15">
        <f t="shared" si="13"/>
        <v>117.899249732047</v>
      </c>
      <c r="J38" s="15">
        <f t="shared" si="3"/>
        <v>1.72302737520129</v>
      </c>
      <c r="K38" s="17">
        <v>10.7</v>
      </c>
      <c r="L38" s="15">
        <f t="shared" si="4"/>
        <v>86.1513687600644</v>
      </c>
      <c r="M38" s="15">
        <f t="shared" si="5"/>
        <v>5.51065393093314</v>
      </c>
      <c r="N38" s="17">
        <v>15</v>
      </c>
      <c r="O38" s="15">
        <f t="shared" si="11"/>
        <v>110.213078618663</v>
      </c>
      <c r="P38" s="15">
        <f t="shared" si="6"/>
        <v>28.1491907107671</v>
      </c>
      <c r="Q38" s="20">
        <v>100</v>
      </c>
      <c r="R38" s="15">
        <f t="shared" si="7"/>
        <v>100.532823967025</v>
      </c>
      <c r="S38" s="15">
        <f t="shared" si="8"/>
        <v>7.66609880749574</v>
      </c>
      <c r="T38" s="21">
        <v>12</v>
      </c>
      <c r="U38" s="22">
        <f t="shared" si="14"/>
        <v>51.1073253833049</v>
      </c>
    </row>
    <row r="39" spans="1:21">
      <c r="A39" s="12">
        <v>37</v>
      </c>
      <c r="B39" s="13" t="s">
        <v>58</v>
      </c>
      <c r="C39" s="14">
        <f t="shared" si="9"/>
        <v>123.446851601716</v>
      </c>
      <c r="D39" s="15">
        <f t="shared" si="0"/>
        <v>54.4398879779996</v>
      </c>
      <c r="E39" s="16">
        <v>3557461.17</v>
      </c>
      <c r="F39" s="16">
        <f t="shared" si="1"/>
        <v>155.542537079999</v>
      </c>
      <c r="G39" s="15">
        <f t="shared" si="2"/>
        <v>19.2926045016077</v>
      </c>
      <c r="H39" s="17">
        <v>12</v>
      </c>
      <c r="I39" s="15">
        <f t="shared" si="13"/>
        <v>128.617363344051</v>
      </c>
      <c r="J39" s="15">
        <f t="shared" si="3"/>
        <v>2</v>
      </c>
      <c r="K39" s="17">
        <v>12.42</v>
      </c>
      <c r="L39" s="15">
        <f t="shared" si="4"/>
        <v>100</v>
      </c>
      <c r="M39" s="15">
        <f t="shared" si="5"/>
        <v>5.51065393093314</v>
      </c>
      <c r="N39" s="17">
        <v>15</v>
      </c>
      <c r="O39" s="15">
        <f t="shared" si="11"/>
        <v>110.213078618663</v>
      </c>
      <c r="P39" s="15">
        <f t="shared" si="6"/>
        <v>28.1491907107671</v>
      </c>
      <c r="Q39" s="20">
        <v>100</v>
      </c>
      <c r="R39" s="15">
        <f t="shared" si="7"/>
        <v>100.532823967025</v>
      </c>
      <c r="S39" s="15">
        <f t="shared" si="8"/>
        <v>14.0545144804089</v>
      </c>
      <c r="T39" s="21">
        <v>22</v>
      </c>
      <c r="U39" s="22">
        <f t="shared" si="14"/>
        <v>93.6967632027257</v>
      </c>
    </row>
    <row r="40" spans="1:21">
      <c r="A40" s="12">
        <v>38</v>
      </c>
      <c r="B40" s="13" t="s">
        <v>59</v>
      </c>
      <c r="C40" s="14">
        <f t="shared" si="9"/>
        <v>123.305288427418</v>
      </c>
      <c r="D40" s="15">
        <f t="shared" si="0"/>
        <v>43.8038635967191</v>
      </c>
      <c r="E40" s="16">
        <v>2862433.22</v>
      </c>
      <c r="F40" s="16">
        <f t="shared" si="1"/>
        <v>125.153895990626</v>
      </c>
      <c r="G40" s="15">
        <f t="shared" si="2"/>
        <v>20.9003215434084</v>
      </c>
      <c r="H40" s="17">
        <v>13</v>
      </c>
      <c r="I40" s="15">
        <f t="shared" si="13"/>
        <v>139.335476956056</v>
      </c>
      <c r="J40" s="15">
        <f t="shared" si="3"/>
        <v>1.67149758454106</v>
      </c>
      <c r="K40" s="17">
        <v>10.38</v>
      </c>
      <c r="L40" s="15">
        <f t="shared" si="4"/>
        <v>83.5748792270531</v>
      </c>
      <c r="M40" s="15">
        <f t="shared" si="5"/>
        <v>5.14327700220426</v>
      </c>
      <c r="N40" s="17">
        <v>14</v>
      </c>
      <c r="O40" s="15">
        <f t="shared" si="11"/>
        <v>102.865540044085</v>
      </c>
      <c r="P40" s="15">
        <f t="shared" si="6"/>
        <v>28.1491907107671</v>
      </c>
      <c r="Q40" s="20">
        <v>100</v>
      </c>
      <c r="R40" s="15">
        <f t="shared" si="7"/>
        <v>100.532823967025</v>
      </c>
      <c r="S40" s="15">
        <f t="shared" si="8"/>
        <v>23.6371379897785</v>
      </c>
      <c r="T40" s="21">
        <v>37</v>
      </c>
      <c r="U40" s="22">
        <f t="shared" si="14"/>
        <v>157.580919931857</v>
      </c>
    </row>
    <row r="41" spans="1:21">
      <c r="A41" s="12">
        <v>39</v>
      </c>
      <c r="B41" s="13" t="s">
        <v>60</v>
      </c>
      <c r="C41" s="14">
        <f t="shared" si="9"/>
        <v>118.258364174949</v>
      </c>
      <c r="D41" s="15">
        <f t="shared" si="0"/>
        <v>47.2907790062516</v>
      </c>
      <c r="E41" s="16">
        <v>3090291.26</v>
      </c>
      <c r="F41" s="16">
        <f t="shared" si="1"/>
        <v>135.116511446433</v>
      </c>
      <c r="G41" s="15">
        <f t="shared" si="2"/>
        <v>8.03858520900322</v>
      </c>
      <c r="H41" s="17">
        <v>5</v>
      </c>
      <c r="I41" s="15">
        <f t="shared" si="13"/>
        <v>53.5905680600214</v>
      </c>
      <c r="J41" s="15">
        <f t="shared" si="3"/>
        <v>1.256038647343</v>
      </c>
      <c r="K41" s="17">
        <v>7.8</v>
      </c>
      <c r="L41" s="15">
        <f t="shared" si="4"/>
        <v>62.8019323671498</v>
      </c>
      <c r="M41" s="15">
        <f t="shared" si="5"/>
        <v>4.77590007347539</v>
      </c>
      <c r="N41" s="17">
        <v>13</v>
      </c>
      <c r="O41" s="15">
        <f t="shared" si="11"/>
        <v>95.5180014695077</v>
      </c>
      <c r="P41" s="15">
        <f t="shared" si="6"/>
        <v>28.1491907107671</v>
      </c>
      <c r="Q41" s="20">
        <v>100</v>
      </c>
      <c r="R41" s="15">
        <f t="shared" si="7"/>
        <v>100.532823967025</v>
      </c>
      <c r="S41" s="15">
        <f t="shared" si="8"/>
        <v>28.747870528109</v>
      </c>
      <c r="T41" s="21">
        <v>45</v>
      </c>
      <c r="U41" s="22">
        <f t="shared" si="14"/>
        <v>191.652470187394</v>
      </c>
    </row>
    <row r="42" spans="1:21">
      <c r="A42" s="12">
        <v>40</v>
      </c>
      <c r="B42" s="13" t="s">
        <v>61</v>
      </c>
      <c r="C42" s="14">
        <f t="shared" si="9"/>
        <v>116.486612206818</v>
      </c>
      <c r="D42" s="15">
        <f t="shared" si="0"/>
        <v>21.7735913648039</v>
      </c>
      <c r="E42" s="16">
        <v>1422830</v>
      </c>
      <c r="F42" s="16">
        <f t="shared" si="1"/>
        <v>62.2102610422968</v>
      </c>
      <c r="G42" s="15">
        <f t="shared" si="2"/>
        <v>12.8617363344051</v>
      </c>
      <c r="H42" s="17">
        <v>8</v>
      </c>
      <c r="I42" s="15">
        <f t="shared" si="13"/>
        <v>85.7449088960343</v>
      </c>
      <c r="J42" s="15">
        <f t="shared" si="3"/>
        <v>2.19484702093398</v>
      </c>
      <c r="K42" s="17">
        <v>13.63</v>
      </c>
      <c r="L42" s="15">
        <f t="shared" si="4"/>
        <v>109.742351046699</v>
      </c>
      <c r="M42" s="15">
        <f t="shared" si="5"/>
        <v>5.51065393093314</v>
      </c>
      <c r="N42" s="17">
        <v>15</v>
      </c>
      <c r="O42" s="15">
        <f t="shared" si="11"/>
        <v>110.213078618663</v>
      </c>
      <c r="P42" s="15">
        <f t="shared" si="6"/>
        <v>28.1491907107671</v>
      </c>
      <c r="Q42" s="20">
        <v>100</v>
      </c>
      <c r="R42" s="15">
        <f t="shared" si="7"/>
        <v>100.532823967025</v>
      </c>
      <c r="S42" s="15">
        <f t="shared" si="8"/>
        <v>45.9965928449745</v>
      </c>
      <c r="T42" s="21">
        <v>72</v>
      </c>
      <c r="U42" s="22">
        <f t="shared" si="14"/>
        <v>306.64395229983</v>
      </c>
    </row>
    <row r="43" spans="1:21">
      <c r="A43" s="12">
        <v>41</v>
      </c>
      <c r="B43" s="13" t="s">
        <v>62</v>
      </c>
      <c r="C43" s="14">
        <f t="shared" si="9"/>
        <v>115.946197340598</v>
      </c>
      <c r="D43" s="15">
        <f t="shared" si="0"/>
        <v>53.2892653175286</v>
      </c>
      <c r="E43" s="16">
        <v>3482271.9</v>
      </c>
      <c r="F43" s="16">
        <f t="shared" si="1"/>
        <v>152.255043764367</v>
      </c>
      <c r="G43" s="15">
        <f t="shared" si="2"/>
        <v>16.0771704180064</v>
      </c>
      <c r="H43" s="17">
        <v>10</v>
      </c>
      <c r="I43" s="15">
        <f t="shared" si="13"/>
        <v>107.181136120043</v>
      </c>
      <c r="J43" s="15">
        <f t="shared" si="3"/>
        <v>1.88405797101449</v>
      </c>
      <c r="K43" s="17">
        <v>11.7</v>
      </c>
      <c r="L43" s="15">
        <f t="shared" si="4"/>
        <v>94.2028985507246</v>
      </c>
      <c r="M43" s="15">
        <f t="shared" si="5"/>
        <v>4.40852314474651</v>
      </c>
      <c r="N43" s="17">
        <v>12</v>
      </c>
      <c r="O43" s="15">
        <f t="shared" si="11"/>
        <v>88.1704628949302</v>
      </c>
      <c r="P43" s="15">
        <f t="shared" si="6"/>
        <v>28.1491907107671</v>
      </c>
      <c r="Q43" s="20">
        <v>100</v>
      </c>
      <c r="R43" s="15">
        <f t="shared" si="7"/>
        <v>100.532823967025</v>
      </c>
      <c r="S43" s="15">
        <f t="shared" si="8"/>
        <v>12.1379897785349</v>
      </c>
      <c r="T43" s="21">
        <v>19</v>
      </c>
      <c r="U43" s="22">
        <f t="shared" si="14"/>
        <v>80.9199318568995</v>
      </c>
    </row>
    <row r="44" spans="1:21">
      <c r="A44" s="12">
        <v>42</v>
      </c>
      <c r="B44" s="13" t="s">
        <v>63</v>
      </c>
      <c r="C44" s="14">
        <f t="shared" si="9"/>
        <v>114.50766552058</v>
      </c>
      <c r="D44" s="15">
        <f t="shared" si="0"/>
        <v>41.6463221730289</v>
      </c>
      <c r="E44" s="16">
        <v>2721445.24</v>
      </c>
      <c r="F44" s="16">
        <f t="shared" si="1"/>
        <v>118.98949192294</v>
      </c>
      <c r="G44" s="15">
        <f t="shared" si="2"/>
        <v>19.2926045016077</v>
      </c>
      <c r="H44" s="17">
        <v>12</v>
      </c>
      <c r="I44" s="15">
        <f t="shared" si="13"/>
        <v>128.617363344051</v>
      </c>
      <c r="J44" s="15">
        <f t="shared" si="3"/>
        <v>1.63768115942029</v>
      </c>
      <c r="K44" s="17">
        <v>10.17</v>
      </c>
      <c r="L44" s="15">
        <f t="shared" si="4"/>
        <v>81.8840579710145</v>
      </c>
      <c r="M44" s="15">
        <f t="shared" si="5"/>
        <v>8.44966936076415</v>
      </c>
      <c r="N44" s="17">
        <v>23</v>
      </c>
      <c r="O44" s="15">
        <f t="shared" si="11"/>
        <v>168.993387215283</v>
      </c>
      <c r="P44" s="15">
        <f t="shared" si="6"/>
        <v>28.1491907107671</v>
      </c>
      <c r="Q44" s="20">
        <v>100</v>
      </c>
      <c r="R44" s="15">
        <f t="shared" si="7"/>
        <v>100.532823967025</v>
      </c>
      <c r="S44" s="15">
        <f t="shared" si="8"/>
        <v>15.3321976149915</v>
      </c>
      <c r="T44" s="21">
        <v>24</v>
      </c>
      <c r="U44" s="22">
        <f t="shared" si="14"/>
        <v>102.21465076661</v>
      </c>
    </row>
    <row r="45" spans="1:21">
      <c r="A45" s="12">
        <v>43</v>
      </c>
      <c r="B45" s="13" t="s">
        <v>64</v>
      </c>
      <c r="C45" s="14">
        <f t="shared" si="9"/>
        <v>113.236507100785</v>
      </c>
      <c r="D45" s="15">
        <f t="shared" si="0"/>
        <v>37.966083599487</v>
      </c>
      <c r="E45" s="16">
        <v>2480954.19</v>
      </c>
      <c r="F45" s="16">
        <f t="shared" si="1"/>
        <v>108.474524569963</v>
      </c>
      <c r="G45" s="15">
        <f t="shared" si="2"/>
        <v>19.2926045016077</v>
      </c>
      <c r="H45" s="17">
        <v>12</v>
      </c>
      <c r="I45" s="15">
        <f t="shared" si="13"/>
        <v>128.617363344051</v>
      </c>
      <c r="J45" s="15">
        <f t="shared" si="3"/>
        <v>2.32206119162641</v>
      </c>
      <c r="K45" s="17">
        <v>14.42</v>
      </c>
      <c r="L45" s="15">
        <f t="shared" si="4"/>
        <v>116.10305958132</v>
      </c>
      <c r="M45" s="15">
        <f t="shared" si="5"/>
        <v>6.98016164584864</v>
      </c>
      <c r="N45" s="17">
        <v>19</v>
      </c>
      <c r="O45" s="15">
        <f t="shared" si="11"/>
        <v>139.603232916973</v>
      </c>
      <c r="P45" s="15">
        <f t="shared" si="6"/>
        <v>28.1491907107671</v>
      </c>
      <c r="Q45" s="20">
        <v>100</v>
      </c>
      <c r="R45" s="15">
        <f t="shared" si="7"/>
        <v>100.532823967025</v>
      </c>
      <c r="S45" s="15">
        <f t="shared" si="8"/>
        <v>18.526405451448</v>
      </c>
      <c r="T45" s="21">
        <v>29</v>
      </c>
      <c r="U45" s="22">
        <f t="shared" si="14"/>
        <v>123.50936967632</v>
      </c>
    </row>
    <row r="46" spans="1:21">
      <c r="A46" s="12">
        <v>44</v>
      </c>
      <c r="B46" s="13" t="s">
        <v>65</v>
      </c>
      <c r="C46" s="14">
        <f t="shared" si="9"/>
        <v>112.596736210753</v>
      </c>
      <c r="D46" s="15">
        <f t="shared" si="0"/>
        <v>41.0575488554473</v>
      </c>
      <c r="E46" s="16">
        <v>2682970.91</v>
      </c>
      <c r="F46" s="16">
        <f t="shared" si="1"/>
        <v>117.307282444135</v>
      </c>
      <c r="G46" s="15">
        <f t="shared" si="2"/>
        <v>17.6848874598071</v>
      </c>
      <c r="H46" s="17">
        <v>11</v>
      </c>
      <c r="I46" s="15">
        <f t="shared" si="13"/>
        <v>117.899249732047</v>
      </c>
      <c r="J46" s="15">
        <f t="shared" si="3"/>
        <v>2.03542673107891</v>
      </c>
      <c r="K46" s="17">
        <v>12.64</v>
      </c>
      <c r="L46" s="15">
        <f t="shared" si="4"/>
        <v>101.771336553945</v>
      </c>
      <c r="M46" s="15">
        <f t="shared" si="5"/>
        <v>5.14327700220426</v>
      </c>
      <c r="N46" s="17">
        <v>14</v>
      </c>
      <c r="O46" s="15">
        <f t="shared" si="11"/>
        <v>102.865540044085</v>
      </c>
      <c r="P46" s="15">
        <f t="shared" si="6"/>
        <v>28.1491907107671</v>
      </c>
      <c r="Q46" s="20">
        <v>100</v>
      </c>
      <c r="R46" s="15">
        <f t="shared" si="7"/>
        <v>100.532823967025</v>
      </c>
      <c r="S46" s="15">
        <f t="shared" si="8"/>
        <v>18.526405451448</v>
      </c>
      <c r="T46" s="21">
        <v>29</v>
      </c>
      <c r="U46" s="22">
        <f t="shared" si="14"/>
        <v>123.50936967632</v>
      </c>
    </row>
    <row r="47" spans="1:21">
      <c r="A47" s="12">
        <v>45</v>
      </c>
      <c r="B47" s="13" t="s">
        <v>66</v>
      </c>
      <c r="C47" s="14">
        <f t="shared" si="9"/>
        <v>111.015282501125</v>
      </c>
      <c r="D47" s="15">
        <f t="shared" si="0"/>
        <v>45.6412475457557</v>
      </c>
      <c r="E47" s="16">
        <v>2982500</v>
      </c>
      <c r="F47" s="16">
        <f t="shared" si="1"/>
        <v>130.403564416445</v>
      </c>
      <c r="G47" s="15">
        <f t="shared" si="2"/>
        <v>16.0771704180064</v>
      </c>
      <c r="H47" s="17">
        <v>10</v>
      </c>
      <c r="I47" s="15">
        <f t="shared" si="13"/>
        <v>107.181136120043</v>
      </c>
      <c r="J47" s="15">
        <f t="shared" si="3"/>
        <v>2.14170692431562</v>
      </c>
      <c r="K47" s="17">
        <v>13.3</v>
      </c>
      <c r="L47" s="15">
        <f t="shared" si="4"/>
        <v>107.085346215781</v>
      </c>
      <c r="M47" s="15">
        <f t="shared" si="5"/>
        <v>3.67376928728876</v>
      </c>
      <c r="N47" s="17">
        <v>10</v>
      </c>
      <c r="O47" s="15">
        <f t="shared" si="11"/>
        <v>73.4753857457752</v>
      </c>
      <c r="P47" s="15">
        <f t="shared" si="6"/>
        <v>28.1491907107671</v>
      </c>
      <c r="Q47" s="20">
        <v>100</v>
      </c>
      <c r="R47" s="15">
        <f t="shared" si="7"/>
        <v>100.532823967025</v>
      </c>
      <c r="S47" s="15">
        <f t="shared" si="8"/>
        <v>15.3321976149915</v>
      </c>
      <c r="T47" s="21">
        <v>24</v>
      </c>
      <c r="U47" s="22">
        <f t="shared" si="14"/>
        <v>102.21465076661</v>
      </c>
    </row>
    <row r="48" spans="1:21">
      <c r="A48" s="12">
        <v>46</v>
      </c>
      <c r="B48" s="13" t="s">
        <v>67</v>
      </c>
      <c r="C48" s="14">
        <f t="shared" si="9"/>
        <v>110.115532805763</v>
      </c>
      <c r="D48" s="15">
        <f t="shared" si="0"/>
        <v>46.223239943572</v>
      </c>
      <c r="E48" s="16">
        <v>3020531.22</v>
      </c>
      <c r="F48" s="16">
        <f t="shared" si="1"/>
        <v>132.066399838777</v>
      </c>
      <c r="G48" s="15">
        <f t="shared" si="2"/>
        <v>16.0771704180064</v>
      </c>
      <c r="H48" s="17">
        <v>10</v>
      </c>
      <c r="I48" s="15">
        <f t="shared" si="13"/>
        <v>107.181136120043</v>
      </c>
      <c r="J48" s="15">
        <f t="shared" si="3"/>
        <v>2.57648953301127</v>
      </c>
      <c r="K48" s="17">
        <v>16</v>
      </c>
      <c r="L48" s="15">
        <f t="shared" si="4"/>
        <v>128.824476650564</v>
      </c>
      <c r="M48" s="15">
        <f t="shared" si="5"/>
        <v>3.67376928728876</v>
      </c>
      <c r="N48" s="17">
        <v>10</v>
      </c>
      <c r="O48" s="15">
        <f t="shared" si="11"/>
        <v>73.4753857457752</v>
      </c>
      <c r="P48" s="15">
        <f t="shared" si="6"/>
        <v>28.1491907107671</v>
      </c>
      <c r="Q48" s="20">
        <v>100</v>
      </c>
      <c r="R48" s="15">
        <f t="shared" si="7"/>
        <v>100.532823967025</v>
      </c>
      <c r="S48" s="15">
        <f t="shared" si="8"/>
        <v>13.4156729131175</v>
      </c>
      <c r="T48" s="21">
        <v>21</v>
      </c>
      <c r="U48" s="22">
        <f t="shared" si="14"/>
        <v>89.4378194207837</v>
      </c>
    </row>
    <row r="49" spans="1:21">
      <c r="A49" s="12">
        <v>47</v>
      </c>
      <c r="B49" s="13" t="s">
        <v>68</v>
      </c>
      <c r="C49" s="14">
        <f t="shared" si="9"/>
        <v>109.477891662582</v>
      </c>
      <c r="D49" s="15">
        <f t="shared" si="0"/>
        <v>47.6865910761706</v>
      </c>
      <c r="E49" s="16">
        <v>3116156.23</v>
      </c>
      <c r="F49" s="16">
        <f t="shared" si="1"/>
        <v>136.247403074773</v>
      </c>
      <c r="G49" s="15">
        <f t="shared" si="2"/>
        <v>19.2926045016077</v>
      </c>
      <c r="H49" s="17">
        <v>12</v>
      </c>
      <c r="I49" s="15">
        <f t="shared" si="13"/>
        <v>128.617363344051</v>
      </c>
      <c r="J49" s="15">
        <f t="shared" si="3"/>
        <v>1.81159420289855</v>
      </c>
      <c r="K49" s="17">
        <v>11.25</v>
      </c>
      <c r="L49" s="15">
        <f t="shared" si="4"/>
        <v>90.5797101449275</v>
      </c>
      <c r="M49" s="15">
        <f t="shared" si="5"/>
        <v>5.51065393093314</v>
      </c>
      <c r="N49" s="17">
        <v>15</v>
      </c>
      <c r="O49" s="15">
        <f t="shared" si="11"/>
        <v>110.213078618663</v>
      </c>
      <c r="P49" s="15">
        <f t="shared" si="6"/>
        <v>28.1491907107671</v>
      </c>
      <c r="Q49" s="20">
        <v>100</v>
      </c>
      <c r="R49" s="15">
        <f t="shared" si="7"/>
        <v>100.532823967025</v>
      </c>
      <c r="S49" s="15">
        <f t="shared" si="8"/>
        <v>7.02725724020443</v>
      </c>
      <c r="T49" s="21">
        <v>11</v>
      </c>
      <c r="U49" s="22">
        <f t="shared" si="14"/>
        <v>46.8483816013629</v>
      </c>
    </row>
    <row r="50" spans="1:21">
      <c r="A50" s="12">
        <v>48</v>
      </c>
      <c r="B50" s="13" t="s">
        <v>69</v>
      </c>
      <c r="C50" s="14">
        <f t="shared" si="9"/>
        <v>109.319082822886</v>
      </c>
      <c r="D50" s="15">
        <f t="shared" si="0"/>
        <v>42.8308485141453</v>
      </c>
      <c r="E50" s="16">
        <v>2798850</v>
      </c>
      <c r="F50" s="16">
        <f t="shared" si="1"/>
        <v>122.373852897558</v>
      </c>
      <c r="G50" s="15">
        <f t="shared" si="2"/>
        <v>17.6848874598071</v>
      </c>
      <c r="H50" s="17">
        <v>11</v>
      </c>
      <c r="I50" s="15">
        <f t="shared" si="13"/>
        <v>117.899249732047</v>
      </c>
      <c r="J50" s="15">
        <f t="shared" si="3"/>
        <v>1.90338164251208</v>
      </c>
      <c r="K50" s="17">
        <v>11.82</v>
      </c>
      <c r="L50" s="15">
        <f t="shared" si="4"/>
        <v>95.1690821256039</v>
      </c>
      <c r="M50" s="15">
        <f t="shared" si="5"/>
        <v>6.61278471711977</v>
      </c>
      <c r="N50" s="17">
        <v>18</v>
      </c>
      <c r="O50" s="15">
        <f t="shared" si="11"/>
        <v>132.255694342395</v>
      </c>
      <c r="P50" s="15">
        <f t="shared" si="6"/>
        <v>28.1491907107671</v>
      </c>
      <c r="Q50" s="20">
        <v>100</v>
      </c>
      <c r="R50" s="15">
        <f t="shared" si="7"/>
        <v>100.532823967025</v>
      </c>
      <c r="S50" s="15">
        <f t="shared" si="8"/>
        <v>12.1379897785349</v>
      </c>
      <c r="T50" s="21">
        <v>19</v>
      </c>
      <c r="U50" s="22">
        <f t="shared" si="14"/>
        <v>80.9199318568995</v>
      </c>
    </row>
    <row r="51" spans="1:21">
      <c r="A51" s="12">
        <v>49</v>
      </c>
      <c r="B51" s="13" t="s">
        <v>70</v>
      </c>
      <c r="C51" s="14">
        <f t="shared" si="9"/>
        <v>108.365318675085</v>
      </c>
      <c r="D51" s="15">
        <f t="shared" si="0"/>
        <v>39.8760235889515</v>
      </c>
      <c r="E51" s="16">
        <v>2605762.26</v>
      </c>
      <c r="F51" s="16">
        <f t="shared" si="1"/>
        <v>113.931495968433</v>
      </c>
      <c r="G51" s="15">
        <f t="shared" si="2"/>
        <v>20.9003215434084</v>
      </c>
      <c r="H51" s="17">
        <v>13</v>
      </c>
      <c r="I51" s="15">
        <f t="shared" si="13"/>
        <v>139.335476956056</v>
      </c>
      <c r="J51" s="15">
        <f t="shared" si="3"/>
        <v>2.25442834138486</v>
      </c>
      <c r="K51" s="17">
        <v>14</v>
      </c>
      <c r="L51" s="15">
        <f t="shared" si="4"/>
        <v>112.721417069243</v>
      </c>
      <c r="M51" s="15">
        <f t="shared" si="5"/>
        <v>4.40852314474651</v>
      </c>
      <c r="N51" s="17">
        <v>12</v>
      </c>
      <c r="O51" s="15">
        <f t="shared" si="11"/>
        <v>88.1704628949302</v>
      </c>
      <c r="P51" s="15">
        <f t="shared" si="6"/>
        <v>28.1491907107671</v>
      </c>
      <c r="Q51" s="20">
        <v>100</v>
      </c>
      <c r="R51" s="15">
        <f t="shared" si="7"/>
        <v>100.532823967025</v>
      </c>
      <c r="S51" s="15">
        <f t="shared" si="8"/>
        <v>12.7768313458262</v>
      </c>
      <c r="T51" s="21">
        <v>20</v>
      </c>
      <c r="U51" s="22">
        <f t="shared" si="14"/>
        <v>85.1788756388416</v>
      </c>
    </row>
    <row r="52" spans="1:21">
      <c r="A52" s="12">
        <v>50</v>
      </c>
      <c r="B52" s="13" t="s">
        <v>71</v>
      </c>
      <c r="C52" s="14">
        <f t="shared" si="9"/>
        <v>107.02048059535</v>
      </c>
      <c r="D52" s="15">
        <f t="shared" si="0"/>
        <v>31.2989781851272</v>
      </c>
      <c r="E52" s="16">
        <v>2045281.57</v>
      </c>
      <c r="F52" s="16">
        <f t="shared" si="1"/>
        <v>89.4256519575063</v>
      </c>
      <c r="G52" s="15">
        <f t="shared" si="2"/>
        <v>8.03858520900322</v>
      </c>
      <c r="H52" s="17">
        <v>5</v>
      </c>
      <c r="I52" s="15">
        <f t="shared" si="13"/>
        <v>53.5905680600214</v>
      </c>
      <c r="J52" s="15">
        <f t="shared" si="3"/>
        <v>2.54428341384863</v>
      </c>
      <c r="K52" s="17">
        <v>15.8</v>
      </c>
      <c r="L52" s="15">
        <f t="shared" si="4"/>
        <v>127.214170692432</v>
      </c>
      <c r="M52" s="15">
        <f t="shared" si="5"/>
        <v>4.40852314474651</v>
      </c>
      <c r="N52" s="17">
        <v>12</v>
      </c>
      <c r="O52" s="15">
        <f t="shared" si="11"/>
        <v>88.1704628949302</v>
      </c>
      <c r="P52" s="15">
        <f t="shared" si="6"/>
        <v>28.1491907107671</v>
      </c>
      <c r="Q52" s="20">
        <v>100</v>
      </c>
      <c r="R52" s="15">
        <f t="shared" si="7"/>
        <v>100.532823967025</v>
      </c>
      <c r="S52" s="15">
        <f t="shared" si="8"/>
        <v>32.5809199318569</v>
      </c>
      <c r="T52" s="21">
        <v>51</v>
      </c>
      <c r="U52" s="22">
        <f t="shared" si="14"/>
        <v>217.206132879046</v>
      </c>
    </row>
    <row r="53" spans="1:21">
      <c r="A53" s="12">
        <v>51</v>
      </c>
      <c r="B53" s="13" t="s">
        <v>72</v>
      </c>
      <c r="C53" s="14">
        <f t="shared" si="9"/>
        <v>105.629000648882</v>
      </c>
      <c r="D53" s="15">
        <f t="shared" si="0"/>
        <v>33.9646232264745</v>
      </c>
      <c r="E53" s="16">
        <v>2219472.39</v>
      </c>
      <c r="F53" s="16">
        <f t="shared" si="1"/>
        <v>97.0417806470699</v>
      </c>
      <c r="G53" s="15">
        <f t="shared" si="2"/>
        <v>20.9003215434084</v>
      </c>
      <c r="H53" s="17">
        <v>13</v>
      </c>
      <c r="I53" s="15">
        <f t="shared" si="13"/>
        <v>139.335476956056</v>
      </c>
      <c r="J53" s="15">
        <f t="shared" si="3"/>
        <v>2.04347826086956</v>
      </c>
      <c r="K53" s="17">
        <v>12.69</v>
      </c>
      <c r="L53" s="15">
        <f t="shared" si="4"/>
        <v>102.173913043478</v>
      </c>
      <c r="M53" s="15">
        <f t="shared" si="5"/>
        <v>5.87803085966201</v>
      </c>
      <c r="N53" s="17">
        <v>16</v>
      </c>
      <c r="O53" s="15">
        <f t="shared" si="11"/>
        <v>117.56061719324</v>
      </c>
      <c r="P53" s="15">
        <f t="shared" si="6"/>
        <v>28.1491907107671</v>
      </c>
      <c r="Q53" s="20">
        <v>100</v>
      </c>
      <c r="R53" s="15">
        <f t="shared" si="7"/>
        <v>100.532823967025</v>
      </c>
      <c r="S53" s="15">
        <f t="shared" si="8"/>
        <v>14.6933560477002</v>
      </c>
      <c r="T53" s="21">
        <v>23</v>
      </c>
      <c r="U53" s="22">
        <f t="shared" si="14"/>
        <v>97.9557069846678</v>
      </c>
    </row>
    <row r="54" spans="1:21">
      <c r="A54" s="12">
        <v>52</v>
      </c>
      <c r="B54" s="13" t="s">
        <v>73</v>
      </c>
      <c r="C54" s="14">
        <f t="shared" si="9"/>
        <v>102.340594051175</v>
      </c>
      <c r="D54" s="15">
        <f t="shared" si="0"/>
        <v>30.0485076250127</v>
      </c>
      <c r="E54" s="16">
        <v>1963567.58</v>
      </c>
      <c r="F54" s="16">
        <f t="shared" si="1"/>
        <v>85.8528789286079</v>
      </c>
      <c r="G54" s="15">
        <f t="shared" si="2"/>
        <v>16.0771704180064</v>
      </c>
      <c r="H54" s="17">
        <v>10</v>
      </c>
      <c r="I54" s="15">
        <f t="shared" si="13"/>
        <v>107.181136120043</v>
      </c>
      <c r="J54" s="15">
        <f t="shared" si="3"/>
        <v>2.43156199677939</v>
      </c>
      <c r="K54" s="17">
        <v>15.1</v>
      </c>
      <c r="L54" s="15">
        <f t="shared" si="4"/>
        <v>121.578099838969</v>
      </c>
      <c r="M54" s="15">
        <f t="shared" si="5"/>
        <v>5.51065393093314</v>
      </c>
      <c r="N54" s="17">
        <v>15</v>
      </c>
      <c r="O54" s="15">
        <f t="shared" si="11"/>
        <v>110.213078618663</v>
      </c>
      <c r="P54" s="15">
        <f t="shared" si="6"/>
        <v>28.1491907107671</v>
      </c>
      <c r="Q54" s="20">
        <v>100</v>
      </c>
      <c r="R54" s="15">
        <f t="shared" si="7"/>
        <v>100.532823967025</v>
      </c>
      <c r="S54" s="15">
        <f t="shared" si="8"/>
        <v>20.1235093696763</v>
      </c>
      <c r="T54" s="21">
        <v>31.5</v>
      </c>
      <c r="U54" s="22">
        <f t="shared" si="14"/>
        <v>134.156729131175</v>
      </c>
    </row>
    <row r="55" spans="1:21">
      <c r="A55" s="12">
        <v>53</v>
      </c>
      <c r="B55" s="13" t="s">
        <v>74</v>
      </c>
      <c r="C55" s="14">
        <f t="shared" si="9"/>
        <v>100.943952699959</v>
      </c>
      <c r="D55" s="15">
        <f t="shared" si="0"/>
        <v>39.1710578316246</v>
      </c>
      <c r="E55" s="16">
        <v>2559695.15</v>
      </c>
      <c r="F55" s="16">
        <f t="shared" si="1"/>
        <v>111.917308090356</v>
      </c>
      <c r="G55" s="15">
        <f t="shared" si="2"/>
        <v>14.4694533762058</v>
      </c>
      <c r="H55" s="17">
        <v>9</v>
      </c>
      <c r="I55" s="15">
        <f t="shared" si="13"/>
        <v>96.4630225080386</v>
      </c>
      <c r="J55" s="15">
        <f t="shared" si="3"/>
        <v>1.68115942028985</v>
      </c>
      <c r="K55" s="17">
        <v>10.44</v>
      </c>
      <c r="L55" s="15">
        <f t="shared" si="4"/>
        <v>84.0579710144928</v>
      </c>
      <c r="M55" s="15">
        <f t="shared" si="5"/>
        <v>6.61278471711977</v>
      </c>
      <c r="N55" s="17">
        <v>18</v>
      </c>
      <c r="O55" s="15">
        <f t="shared" si="11"/>
        <v>132.255694342395</v>
      </c>
      <c r="P55" s="15">
        <f t="shared" si="6"/>
        <v>28.1491907107671</v>
      </c>
      <c r="Q55" s="20">
        <v>100</v>
      </c>
      <c r="R55" s="15">
        <f t="shared" si="7"/>
        <v>100.532823967025</v>
      </c>
      <c r="S55" s="15">
        <f t="shared" si="8"/>
        <v>10.8603066439523</v>
      </c>
      <c r="T55" s="21">
        <v>17</v>
      </c>
      <c r="U55" s="22">
        <f t="shared" si="14"/>
        <v>72.4020442930153</v>
      </c>
    </row>
    <row r="56" spans="1:21">
      <c r="A56" s="12">
        <v>54</v>
      </c>
      <c r="B56" s="13" t="s">
        <v>75</v>
      </c>
      <c r="C56" s="14">
        <f t="shared" si="9"/>
        <v>100.674769250882</v>
      </c>
      <c r="D56" s="15">
        <f t="shared" si="0"/>
        <v>38.7802224557925</v>
      </c>
      <c r="E56" s="16">
        <v>2534155.39</v>
      </c>
      <c r="F56" s="16">
        <f t="shared" si="1"/>
        <v>110.800635587979</v>
      </c>
      <c r="G56" s="15">
        <f t="shared" si="2"/>
        <v>16.0771704180064</v>
      </c>
      <c r="H56" s="17">
        <v>10</v>
      </c>
      <c r="I56" s="15">
        <f t="shared" si="13"/>
        <v>107.181136120043</v>
      </c>
      <c r="J56" s="15">
        <f t="shared" si="3"/>
        <v>2.39935587761675</v>
      </c>
      <c r="K56" s="17">
        <v>14.9</v>
      </c>
      <c r="L56" s="15">
        <f t="shared" si="4"/>
        <v>119.967793880837</v>
      </c>
      <c r="M56" s="15">
        <f t="shared" si="5"/>
        <v>4.40852314474651</v>
      </c>
      <c r="N56" s="17">
        <v>12</v>
      </c>
      <c r="O56" s="15">
        <f t="shared" si="11"/>
        <v>88.1704628949302</v>
      </c>
      <c r="P56" s="15">
        <f t="shared" si="6"/>
        <v>28.1491907107671</v>
      </c>
      <c r="Q56" s="20">
        <v>100</v>
      </c>
      <c r="R56" s="15">
        <f t="shared" si="7"/>
        <v>100.532823967025</v>
      </c>
      <c r="S56" s="15">
        <f t="shared" si="8"/>
        <v>10.8603066439523</v>
      </c>
      <c r="T56" s="21">
        <v>17</v>
      </c>
      <c r="U56" s="22">
        <f t="shared" si="14"/>
        <v>72.4020442930153</v>
      </c>
    </row>
    <row r="57" spans="1:21">
      <c r="A57" s="12">
        <v>55</v>
      </c>
      <c r="B57" s="13" t="s">
        <v>76</v>
      </c>
      <c r="C57" s="14">
        <f t="shared" si="9"/>
        <v>100.097984831567</v>
      </c>
      <c r="D57" s="15">
        <f t="shared" si="0"/>
        <v>43.8266479523422</v>
      </c>
      <c r="E57" s="16">
        <v>2863922.1</v>
      </c>
      <c r="F57" s="16">
        <f t="shared" si="1"/>
        <v>125.218994149549</v>
      </c>
      <c r="G57" s="15">
        <f t="shared" si="2"/>
        <v>14.4694533762058</v>
      </c>
      <c r="H57" s="17">
        <v>9</v>
      </c>
      <c r="I57" s="15">
        <f t="shared" si="13"/>
        <v>96.4630225080386</v>
      </c>
      <c r="J57" s="15">
        <f t="shared" si="3"/>
        <v>1.7536231884058</v>
      </c>
      <c r="K57" s="17">
        <v>10.89</v>
      </c>
      <c r="L57" s="15">
        <f t="shared" si="4"/>
        <v>87.6811594202899</v>
      </c>
      <c r="M57" s="15">
        <f t="shared" si="5"/>
        <v>5.51065393093314</v>
      </c>
      <c r="N57" s="17">
        <v>15</v>
      </c>
      <c r="O57" s="15">
        <f t="shared" si="11"/>
        <v>110.213078618663</v>
      </c>
      <c r="P57" s="15">
        <f t="shared" si="6"/>
        <v>28.1491907107671</v>
      </c>
      <c r="Q57" s="20">
        <v>100</v>
      </c>
      <c r="R57" s="15">
        <f t="shared" si="7"/>
        <v>100.532823967025</v>
      </c>
      <c r="S57" s="15">
        <f t="shared" si="8"/>
        <v>6.38841567291312</v>
      </c>
      <c r="T57" s="21">
        <v>10</v>
      </c>
      <c r="U57" s="22">
        <f t="shared" si="14"/>
        <v>42.5894378194208</v>
      </c>
    </row>
    <row r="58" spans="1:21">
      <c r="A58" s="12">
        <v>56</v>
      </c>
      <c r="B58" s="13" t="s">
        <v>77</v>
      </c>
      <c r="C58" s="14">
        <f t="shared" si="9"/>
        <v>99.5595093285315</v>
      </c>
      <c r="D58" s="15">
        <f t="shared" si="0"/>
        <v>42.9815575203582</v>
      </c>
      <c r="E58" s="16">
        <v>2808698.32</v>
      </c>
      <c r="F58" s="16">
        <f t="shared" si="1"/>
        <v>122.804450058166</v>
      </c>
      <c r="G58" s="15">
        <f t="shared" si="2"/>
        <v>12.8617363344051</v>
      </c>
      <c r="H58" s="17">
        <v>8</v>
      </c>
      <c r="I58" s="15">
        <f t="shared" si="13"/>
        <v>85.7449088960343</v>
      </c>
      <c r="J58" s="15">
        <f t="shared" si="3"/>
        <v>2.75764895330113</v>
      </c>
      <c r="K58" s="17">
        <v>17.125</v>
      </c>
      <c r="L58" s="15">
        <f t="shared" si="4"/>
        <v>137.882447665056</v>
      </c>
      <c r="M58" s="15">
        <f t="shared" si="5"/>
        <v>5.14327700220426</v>
      </c>
      <c r="N58" s="17">
        <v>14</v>
      </c>
      <c r="O58" s="15">
        <f t="shared" si="11"/>
        <v>102.865540044085</v>
      </c>
      <c r="P58" s="15">
        <f t="shared" si="6"/>
        <v>28.1491907107671</v>
      </c>
      <c r="Q58" s="20">
        <v>100</v>
      </c>
      <c r="R58" s="15">
        <f t="shared" si="7"/>
        <v>100.532823967025</v>
      </c>
      <c r="S58" s="15">
        <f t="shared" si="8"/>
        <v>7.66609880749574</v>
      </c>
      <c r="T58" s="21">
        <v>12</v>
      </c>
      <c r="U58" s="22">
        <f t="shared" si="14"/>
        <v>51.1073253833049</v>
      </c>
    </row>
    <row r="59" spans="1:21">
      <c r="A59" s="12">
        <v>57</v>
      </c>
      <c r="B59" s="13" t="s">
        <v>78</v>
      </c>
      <c r="C59" s="14">
        <f t="shared" si="9"/>
        <v>98.9146553408127</v>
      </c>
      <c r="D59" s="15">
        <f t="shared" si="0"/>
        <v>36.2623133505581</v>
      </c>
      <c r="E59" s="16">
        <v>2369618.61</v>
      </c>
      <c r="F59" s="16">
        <f t="shared" si="1"/>
        <v>103.606609573023</v>
      </c>
      <c r="G59" s="15">
        <f t="shared" si="2"/>
        <v>11.2540192926045</v>
      </c>
      <c r="H59" s="17">
        <v>7</v>
      </c>
      <c r="I59" s="15">
        <f t="shared" si="13"/>
        <v>75.02679528403</v>
      </c>
      <c r="J59" s="15">
        <f t="shared" si="3"/>
        <v>1.49597423510467</v>
      </c>
      <c r="K59" s="17">
        <v>9.29</v>
      </c>
      <c r="L59" s="15">
        <f t="shared" si="4"/>
        <v>74.7987117552335</v>
      </c>
      <c r="M59" s="15">
        <f t="shared" si="5"/>
        <v>5.14327700220426</v>
      </c>
      <c r="N59" s="17">
        <v>14</v>
      </c>
      <c r="O59" s="15">
        <f t="shared" si="11"/>
        <v>102.865540044085</v>
      </c>
      <c r="P59" s="15">
        <f t="shared" si="6"/>
        <v>28.1491907107671</v>
      </c>
      <c r="Q59" s="20">
        <v>100</v>
      </c>
      <c r="R59" s="15">
        <f t="shared" si="7"/>
        <v>100.532823967025</v>
      </c>
      <c r="S59" s="15">
        <f t="shared" si="8"/>
        <v>16.6098807495741</v>
      </c>
      <c r="T59" s="21">
        <v>26</v>
      </c>
      <c r="U59" s="22">
        <f t="shared" si="14"/>
        <v>110.732538330494</v>
      </c>
    </row>
    <row r="60" spans="1:21">
      <c r="A60" s="12">
        <v>58</v>
      </c>
      <c r="B60" s="13" t="s">
        <v>79</v>
      </c>
      <c r="C60" s="14">
        <f t="shared" si="9"/>
        <v>98.88430001497</v>
      </c>
      <c r="D60" s="15">
        <f t="shared" si="0"/>
        <v>30.2492366839927</v>
      </c>
      <c r="E60" s="16">
        <v>1976684.54</v>
      </c>
      <c r="F60" s="16">
        <f t="shared" si="1"/>
        <v>86.4263905256935</v>
      </c>
      <c r="G60" s="15">
        <f t="shared" si="2"/>
        <v>27.3311897106109</v>
      </c>
      <c r="H60" s="17">
        <v>17</v>
      </c>
      <c r="I60" s="15">
        <f t="shared" si="13"/>
        <v>182.207931404073</v>
      </c>
      <c r="J60" s="15">
        <f t="shared" si="3"/>
        <v>1.81481481481481</v>
      </c>
      <c r="K60" s="17">
        <v>11.27</v>
      </c>
      <c r="L60" s="15">
        <f t="shared" si="4"/>
        <v>90.7407407407407</v>
      </c>
      <c r="M60" s="15">
        <f t="shared" si="5"/>
        <v>3.67376928728876</v>
      </c>
      <c r="N60" s="17">
        <v>10</v>
      </c>
      <c r="O60" s="15">
        <f t="shared" si="11"/>
        <v>73.4753857457752</v>
      </c>
      <c r="P60" s="15">
        <f t="shared" si="6"/>
        <v>28.1491907107671</v>
      </c>
      <c r="Q60" s="20">
        <v>100</v>
      </c>
      <c r="R60" s="15">
        <f t="shared" si="7"/>
        <v>100.532823967025</v>
      </c>
      <c r="S60" s="15">
        <f t="shared" si="8"/>
        <v>7.66609880749574</v>
      </c>
      <c r="T60" s="21">
        <v>12</v>
      </c>
      <c r="U60" s="22">
        <f t="shared" si="14"/>
        <v>51.1073253833049</v>
      </c>
    </row>
    <row r="61" spans="1:21">
      <c r="A61" s="12">
        <v>59</v>
      </c>
      <c r="B61" s="13" t="s">
        <v>80</v>
      </c>
      <c r="C61" s="14">
        <f t="shared" si="9"/>
        <v>98.8795608750092</v>
      </c>
      <c r="D61" s="15">
        <f t="shared" si="0"/>
        <v>41.6029300098592</v>
      </c>
      <c r="E61" s="16">
        <v>2718609.71</v>
      </c>
      <c r="F61" s="16">
        <f t="shared" si="1"/>
        <v>118.865514313884</v>
      </c>
      <c r="G61" s="15">
        <f t="shared" si="2"/>
        <v>12.8617363344051</v>
      </c>
      <c r="H61" s="17">
        <v>8</v>
      </c>
      <c r="I61" s="15">
        <f t="shared" si="13"/>
        <v>85.7449088960343</v>
      </c>
      <c r="J61" s="15">
        <f t="shared" si="3"/>
        <v>2.27455716586151</v>
      </c>
      <c r="K61" s="17">
        <v>14.125</v>
      </c>
      <c r="L61" s="15">
        <f t="shared" si="4"/>
        <v>113.727858293076</v>
      </c>
      <c r="M61" s="15">
        <f t="shared" si="5"/>
        <v>4.40852314474651</v>
      </c>
      <c r="N61" s="17">
        <v>12</v>
      </c>
      <c r="O61" s="15">
        <f t="shared" si="11"/>
        <v>88.1704628949302</v>
      </c>
      <c r="P61" s="15">
        <f t="shared" si="6"/>
        <v>28.1491907107671</v>
      </c>
      <c r="Q61" s="20">
        <v>100</v>
      </c>
      <c r="R61" s="15">
        <f t="shared" si="7"/>
        <v>100.532823967025</v>
      </c>
      <c r="S61" s="15">
        <f t="shared" si="8"/>
        <v>9.58262350936968</v>
      </c>
      <c r="T61" s="21">
        <v>15</v>
      </c>
      <c r="U61" s="22">
        <f t="shared" si="14"/>
        <v>63.8841567291312</v>
      </c>
    </row>
    <row r="62" spans="1:21">
      <c r="A62" s="12">
        <v>60</v>
      </c>
      <c r="B62" s="13" t="s">
        <v>81</v>
      </c>
      <c r="C62" s="14">
        <f t="shared" si="9"/>
        <v>97.9207670592917</v>
      </c>
      <c r="D62" s="15">
        <f t="shared" si="0"/>
        <v>36.6491316844855</v>
      </c>
      <c r="E62" s="16">
        <v>2394895.87</v>
      </c>
      <c r="F62" s="16">
        <f t="shared" si="1"/>
        <v>104.711804812816</v>
      </c>
      <c r="G62" s="15">
        <f t="shared" si="2"/>
        <v>14.4694533762058</v>
      </c>
      <c r="H62" s="17">
        <v>9</v>
      </c>
      <c r="I62" s="15">
        <f t="shared" si="13"/>
        <v>96.4630225080386</v>
      </c>
      <c r="J62" s="15">
        <f t="shared" si="3"/>
        <v>1.914653784219</v>
      </c>
      <c r="K62" s="17">
        <v>11.89</v>
      </c>
      <c r="L62" s="15">
        <f t="shared" si="4"/>
        <v>95.7326892109501</v>
      </c>
      <c r="M62" s="15">
        <f t="shared" si="5"/>
        <v>5.87803085966201</v>
      </c>
      <c r="N62" s="17">
        <v>16</v>
      </c>
      <c r="O62" s="15">
        <f t="shared" si="11"/>
        <v>117.56061719324</v>
      </c>
      <c r="P62" s="15">
        <f t="shared" si="6"/>
        <v>28.1491907107671</v>
      </c>
      <c r="Q62" s="20">
        <v>100</v>
      </c>
      <c r="R62" s="15">
        <f t="shared" si="7"/>
        <v>100.532823967025</v>
      </c>
      <c r="S62" s="15">
        <f t="shared" si="8"/>
        <v>10.8603066439523</v>
      </c>
      <c r="T62" s="21">
        <v>17</v>
      </c>
      <c r="U62" s="22">
        <f t="shared" si="14"/>
        <v>72.4020442930153</v>
      </c>
    </row>
    <row r="63" spans="1:21">
      <c r="A63" s="12">
        <v>61</v>
      </c>
      <c r="B63" s="13" t="s">
        <v>82</v>
      </c>
      <c r="C63" s="14">
        <f t="shared" si="9"/>
        <v>97.4585868940469</v>
      </c>
      <c r="D63" s="15">
        <f t="shared" si="0"/>
        <v>27.516748677472</v>
      </c>
      <c r="E63" s="16">
        <v>1798125.76</v>
      </c>
      <c r="F63" s="16">
        <f t="shared" si="1"/>
        <v>78.6192819356342</v>
      </c>
      <c r="G63" s="15">
        <f t="shared" si="2"/>
        <v>16.0771704180064</v>
      </c>
      <c r="H63" s="17">
        <v>10</v>
      </c>
      <c r="I63" s="15">
        <f t="shared" si="13"/>
        <v>107.181136120043</v>
      </c>
      <c r="J63" s="15">
        <f t="shared" si="3"/>
        <v>2.14170692431562</v>
      </c>
      <c r="K63" s="17">
        <v>13.3</v>
      </c>
      <c r="L63" s="15">
        <f t="shared" si="4"/>
        <v>107.085346215781</v>
      </c>
      <c r="M63" s="15">
        <f t="shared" si="5"/>
        <v>4.40852314474651</v>
      </c>
      <c r="N63" s="17">
        <v>12</v>
      </c>
      <c r="O63" s="15">
        <f t="shared" si="11"/>
        <v>88.1704628949302</v>
      </c>
      <c r="P63" s="15">
        <f t="shared" si="6"/>
        <v>28.1491907107671</v>
      </c>
      <c r="Q63" s="20">
        <v>100</v>
      </c>
      <c r="R63" s="15">
        <f t="shared" si="7"/>
        <v>100.532823967025</v>
      </c>
      <c r="S63" s="15">
        <f t="shared" si="8"/>
        <v>19.1652470187394</v>
      </c>
      <c r="T63" s="21">
        <v>30</v>
      </c>
      <c r="U63" s="22">
        <f t="shared" si="14"/>
        <v>127.768313458262</v>
      </c>
    </row>
    <row r="64" spans="1:21">
      <c r="A64" s="12">
        <v>62</v>
      </c>
      <c r="B64" s="13" t="s">
        <v>83</v>
      </c>
      <c r="C64" s="14">
        <f t="shared" si="9"/>
        <v>95.7314785857605</v>
      </c>
      <c r="D64" s="15">
        <f t="shared" si="0"/>
        <v>30.7057125139397</v>
      </c>
      <c r="E64" s="16">
        <v>2006513.68</v>
      </c>
      <c r="F64" s="16">
        <f t="shared" si="1"/>
        <v>87.730607182685</v>
      </c>
      <c r="G64" s="15">
        <f t="shared" si="2"/>
        <v>19.2926045016077</v>
      </c>
      <c r="H64" s="17">
        <v>12</v>
      </c>
      <c r="I64" s="15">
        <f t="shared" si="13"/>
        <v>128.617363344051</v>
      </c>
      <c r="J64" s="15">
        <f t="shared" si="3"/>
        <v>1.85185185185185</v>
      </c>
      <c r="K64" s="17">
        <v>11.5</v>
      </c>
      <c r="L64" s="15">
        <f t="shared" si="4"/>
        <v>92.5925925925926</v>
      </c>
      <c r="M64" s="15">
        <f t="shared" si="5"/>
        <v>5.51065393093314</v>
      </c>
      <c r="N64" s="17">
        <v>15</v>
      </c>
      <c r="O64" s="15">
        <f t="shared" si="11"/>
        <v>110.213078618663</v>
      </c>
      <c r="P64" s="15">
        <f t="shared" si="6"/>
        <v>28.1491907107671</v>
      </c>
      <c r="Q64" s="20">
        <v>100</v>
      </c>
      <c r="R64" s="15">
        <f t="shared" si="7"/>
        <v>100.532823967025</v>
      </c>
      <c r="S64" s="15">
        <f t="shared" si="8"/>
        <v>10.221465076661</v>
      </c>
      <c r="T64" s="21">
        <v>16</v>
      </c>
      <c r="U64" s="22">
        <f t="shared" si="14"/>
        <v>68.1431005110733</v>
      </c>
    </row>
    <row r="65" spans="1:21">
      <c r="A65" s="12">
        <v>63</v>
      </c>
      <c r="B65" s="13" t="s">
        <v>84</v>
      </c>
      <c r="C65" s="14">
        <f t="shared" si="9"/>
        <v>94.8701754444517</v>
      </c>
      <c r="D65" s="15">
        <f t="shared" si="0"/>
        <v>21.3815084870439</v>
      </c>
      <c r="E65" s="16">
        <v>1397208.72</v>
      </c>
      <c r="F65" s="16">
        <f t="shared" si="1"/>
        <v>61.0900242486969</v>
      </c>
      <c r="G65" s="15">
        <f t="shared" si="2"/>
        <v>12.8617363344051</v>
      </c>
      <c r="H65" s="17">
        <v>8</v>
      </c>
      <c r="I65" s="15">
        <f t="shared" si="13"/>
        <v>85.7449088960343</v>
      </c>
      <c r="J65" s="15">
        <f t="shared" si="3"/>
        <v>1.97262479871176</v>
      </c>
      <c r="K65" s="17">
        <v>12.25</v>
      </c>
      <c r="L65" s="15">
        <f t="shared" si="4"/>
        <v>98.6312399355878</v>
      </c>
      <c r="M65" s="15">
        <f t="shared" si="5"/>
        <v>3.67376928728876</v>
      </c>
      <c r="N65" s="17">
        <v>10</v>
      </c>
      <c r="O65" s="15">
        <f t="shared" si="11"/>
        <v>73.4753857457752</v>
      </c>
      <c r="P65" s="15">
        <f t="shared" si="6"/>
        <v>28.1491907107671</v>
      </c>
      <c r="Q65" s="20">
        <v>100</v>
      </c>
      <c r="R65" s="15">
        <f t="shared" si="7"/>
        <v>100.532823967025</v>
      </c>
      <c r="S65" s="15">
        <f t="shared" si="8"/>
        <v>26.8313458262351</v>
      </c>
      <c r="T65" s="21">
        <v>42</v>
      </c>
      <c r="U65" s="22">
        <f t="shared" si="14"/>
        <v>178.875638841567</v>
      </c>
    </row>
    <row r="66" spans="1:21">
      <c r="A66" s="12">
        <v>64</v>
      </c>
      <c r="B66" s="13" t="s">
        <v>85</v>
      </c>
      <c r="C66" s="14">
        <f t="shared" si="9"/>
        <v>94.8153976503873</v>
      </c>
      <c r="D66" s="15">
        <f t="shared" si="0"/>
        <v>32.0300051330603</v>
      </c>
      <c r="E66" s="16">
        <v>2093051.69</v>
      </c>
      <c r="F66" s="16">
        <f t="shared" si="1"/>
        <v>91.5143003801723</v>
      </c>
      <c r="G66" s="15">
        <f t="shared" si="2"/>
        <v>17.6848874598071</v>
      </c>
      <c r="H66" s="17">
        <v>11</v>
      </c>
      <c r="I66" s="15">
        <f t="shared" si="13"/>
        <v>117.899249732047</v>
      </c>
      <c r="J66" s="15">
        <f t="shared" si="3"/>
        <v>2.40096618357488</v>
      </c>
      <c r="K66" s="17">
        <v>14.91</v>
      </c>
      <c r="L66" s="15">
        <f t="shared" si="4"/>
        <v>120.048309178744</v>
      </c>
      <c r="M66" s="15">
        <f t="shared" si="5"/>
        <v>6.24540778839089</v>
      </c>
      <c r="N66" s="17">
        <v>17</v>
      </c>
      <c r="O66" s="15">
        <f t="shared" si="11"/>
        <v>124.908155767818</v>
      </c>
      <c r="P66" s="15">
        <f t="shared" si="6"/>
        <v>28.1491907107671</v>
      </c>
      <c r="Q66" s="20">
        <v>100</v>
      </c>
      <c r="R66" s="15">
        <f t="shared" si="7"/>
        <v>100.532823967025</v>
      </c>
      <c r="S66" s="15">
        <f t="shared" si="8"/>
        <v>8.30494037478705</v>
      </c>
      <c r="T66" s="21">
        <v>13</v>
      </c>
      <c r="U66" s="22">
        <f t="shared" si="14"/>
        <v>55.366269165247</v>
      </c>
    </row>
    <row r="67" spans="1:21">
      <c r="A67" s="12">
        <v>65</v>
      </c>
      <c r="B67" s="13" t="s">
        <v>86</v>
      </c>
      <c r="C67" s="14">
        <f t="shared" ref="C67:C130" si="15">D67+G67+J67+M67+P67+S67</f>
        <v>94.6376069227922</v>
      </c>
      <c r="D67" s="15">
        <f t="shared" ref="D67:D130" si="16">F67*0.35</f>
        <v>39.6392706163512</v>
      </c>
      <c r="E67" s="16">
        <v>2590291.26</v>
      </c>
      <c r="F67" s="16">
        <f t="shared" ref="F67:F130" si="17">100*(E67/2287130.734)</f>
        <v>113.255058903861</v>
      </c>
      <c r="G67" s="15">
        <f t="shared" ref="G67:G130" si="18">I67*0.15</f>
        <v>12.8617363344051</v>
      </c>
      <c r="H67" s="17">
        <v>8</v>
      </c>
      <c r="I67" s="15">
        <f t="shared" si="13"/>
        <v>85.7449088960343</v>
      </c>
      <c r="J67" s="15">
        <f t="shared" ref="J67:J130" si="19">L67*0.02</f>
        <v>2.45571658615137</v>
      </c>
      <c r="K67" s="17">
        <v>15.25</v>
      </c>
      <c r="L67" s="15">
        <f t="shared" ref="L67:L130" si="20">100*(K67/12.42)</f>
        <v>122.785829307568</v>
      </c>
      <c r="M67" s="15">
        <f t="shared" ref="M67:M130" si="21">O67*0.05</f>
        <v>5.14327700220426</v>
      </c>
      <c r="N67" s="17">
        <v>14</v>
      </c>
      <c r="O67" s="15">
        <f t="shared" si="11"/>
        <v>102.865540044085</v>
      </c>
      <c r="P67" s="15">
        <f t="shared" ref="P67:P130" si="22">R67*0.28</f>
        <v>28.1491907107671</v>
      </c>
      <c r="Q67" s="20">
        <v>100</v>
      </c>
      <c r="R67" s="15">
        <f t="shared" ref="R67:R130" si="23">100*(Q67/99.47)</f>
        <v>100.532823967025</v>
      </c>
      <c r="S67" s="15">
        <f t="shared" ref="S67:S130" si="24">U67*0.15</f>
        <v>6.38841567291312</v>
      </c>
      <c r="T67" s="21">
        <v>10</v>
      </c>
      <c r="U67" s="22">
        <f t="shared" si="14"/>
        <v>42.5894378194208</v>
      </c>
    </row>
    <row r="68" spans="1:21">
      <c r="A68" s="12">
        <v>66</v>
      </c>
      <c r="B68" s="13" t="s">
        <v>87</v>
      </c>
      <c r="C68" s="14">
        <f t="shared" si="15"/>
        <v>90.8001876011585</v>
      </c>
      <c r="D68" s="15">
        <f t="shared" si="16"/>
        <v>36.9072967911943</v>
      </c>
      <c r="E68" s="16">
        <v>2411766.08</v>
      </c>
      <c r="F68" s="16">
        <f t="shared" si="17"/>
        <v>105.449419403412</v>
      </c>
      <c r="G68" s="15">
        <f t="shared" si="18"/>
        <v>9.64630225080386</v>
      </c>
      <c r="H68" s="17">
        <v>6</v>
      </c>
      <c r="I68" s="15">
        <f t="shared" ref="I68:I99" si="25">100*(H68/9.33)</f>
        <v>64.3086816720257</v>
      </c>
      <c r="J68" s="15">
        <f t="shared" si="19"/>
        <v>2.28180354267311</v>
      </c>
      <c r="K68" s="17">
        <v>14.17</v>
      </c>
      <c r="L68" s="15">
        <f t="shared" si="20"/>
        <v>114.090177133655</v>
      </c>
      <c r="M68" s="15">
        <f t="shared" si="21"/>
        <v>5.51065393093314</v>
      </c>
      <c r="N68" s="17">
        <v>15</v>
      </c>
      <c r="O68" s="15">
        <f t="shared" ref="O68:O131" si="26">100*(N68/13.61)</f>
        <v>110.213078618663</v>
      </c>
      <c r="P68" s="15">
        <f t="shared" si="22"/>
        <v>28.1491907107671</v>
      </c>
      <c r="Q68" s="20">
        <v>100</v>
      </c>
      <c r="R68" s="15">
        <f t="shared" si="23"/>
        <v>100.532823967025</v>
      </c>
      <c r="S68" s="15">
        <f t="shared" si="24"/>
        <v>8.30494037478705</v>
      </c>
      <c r="T68" s="21">
        <v>13</v>
      </c>
      <c r="U68" s="22">
        <f t="shared" si="14"/>
        <v>55.366269165247</v>
      </c>
    </row>
    <row r="69" spans="1:21">
      <c r="A69" s="12">
        <v>67</v>
      </c>
      <c r="B69" s="13" t="s">
        <v>88</v>
      </c>
      <c r="C69" s="14">
        <f t="shared" si="15"/>
        <v>90.4285454565433</v>
      </c>
      <c r="D69" s="15">
        <f t="shared" si="16"/>
        <v>17.3731920564537</v>
      </c>
      <c r="E69" s="16">
        <v>1135278.9</v>
      </c>
      <c r="F69" s="16">
        <f t="shared" si="17"/>
        <v>49.6376915898678</v>
      </c>
      <c r="G69" s="15">
        <f t="shared" si="18"/>
        <v>14.4694533762058</v>
      </c>
      <c r="H69" s="17">
        <v>9</v>
      </c>
      <c r="I69" s="15">
        <f t="shared" si="25"/>
        <v>96.4630225080386</v>
      </c>
      <c r="J69" s="15">
        <f t="shared" si="19"/>
        <v>2.93397745571659</v>
      </c>
      <c r="K69" s="17">
        <v>18.22</v>
      </c>
      <c r="L69" s="15">
        <f t="shared" si="20"/>
        <v>146.698872785829</v>
      </c>
      <c r="M69" s="15">
        <f t="shared" si="21"/>
        <v>5.14327700220426</v>
      </c>
      <c r="N69" s="17">
        <v>14</v>
      </c>
      <c r="O69" s="15">
        <f t="shared" si="26"/>
        <v>102.865540044085</v>
      </c>
      <c r="P69" s="15">
        <f t="shared" si="22"/>
        <v>28.1491907107671</v>
      </c>
      <c r="Q69" s="20">
        <v>100</v>
      </c>
      <c r="R69" s="15">
        <f t="shared" si="23"/>
        <v>100.532823967025</v>
      </c>
      <c r="S69" s="15">
        <f t="shared" si="24"/>
        <v>22.3594548551959</v>
      </c>
      <c r="T69" s="21">
        <v>35</v>
      </c>
      <c r="U69" s="22">
        <f t="shared" si="14"/>
        <v>149.063032367973</v>
      </c>
    </row>
    <row r="70" spans="1:21">
      <c r="A70" s="12">
        <v>68</v>
      </c>
      <c r="B70" s="13" t="s">
        <v>89</v>
      </c>
      <c r="C70" s="14">
        <f t="shared" si="15"/>
        <v>89.8433436003948</v>
      </c>
      <c r="D70" s="15">
        <f t="shared" si="16"/>
        <v>33.4983037309838</v>
      </c>
      <c r="E70" s="16">
        <v>2189000</v>
      </c>
      <c r="F70" s="16">
        <f t="shared" si="17"/>
        <v>95.7094392313824</v>
      </c>
      <c r="G70" s="15">
        <f t="shared" si="18"/>
        <v>12.8617363344051</v>
      </c>
      <c r="H70" s="17">
        <v>8</v>
      </c>
      <c r="I70" s="15">
        <f t="shared" si="25"/>
        <v>85.7449088960343</v>
      </c>
      <c r="J70" s="15">
        <f t="shared" si="19"/>
        <v>1.51851851851852</v>
      </c>
      <c r="K70" s="17">
        <v>9.43</v>
      </c>
      <c r="L70" s="15">
        <f t="shared" si="20"/>
        <v>75.9259259259259</v>
      </c>
      <c r="M70" s="15">
        <f t="shared" si="21"/>
        <v>5.51065393093314</v>
      </c>
      <c r="N70" s="17">
        <v>15</v>
      </c>
      <c r="O70" s="15">
        <f t="shared" si="26"/>
        <v>110.213078618663</v>
      </c>
      <c r="P70" s="15">
        <f t="shared" si="22"/>
        <v>28.1491907107671</v>
      </c>
      <c r="Q70" s="20">
        <v>100</v>
      </c>
      <c r="R70" s="15">
        <f t="shared" si="23"/>
        <v>100.532823967025</v>
      </c>
      <c r="S70" s="15">
        <f t="shared" si="24"/>
        <v>8.30494037478705</v>
      </c>
      <c r="T70" s="21">
        <v>13</v>
      </c>
      <c r="U70" s="22">
        <f t="shared" si="14"/>
        <v>55.366269165247</v>
      </c>
    </row>
    <row r="71" spans="1:21">
      <c r="A71" s="12">
        <v>69</v>
      </c>
      <c r="B71" s="13" t="s">
        <v>90</v>
      </c>
      <c r="C71" s="14">
        <f t="shared" si="15"/>
        <v>88.8562498450538</v>
      </c>
      <c r="D71" s="15">
        <f t="shared" si="16"/>
        <v>37.325336492986</v>
      </c>
      <c r="E71" s="16">
        <v>2439083.55</v>
      </c>
      <c r="F71" s="16">
        <f t="shared" si="17"/>
        <v>106.643818551388</v>
      </c>
      <c r="G71" s="15">
        <f t="shared" si="18"/>
        <v>12.8617363344051</v>
      </c>
      <c r="H71" s="17">
        <v>8</v>
      </c>
      <c r="I71" s="15">
        <f t="shared" si="25"/>
        <v>85.7449088960343</v>
      </c>
      <c r="J71" s="15">
        <f t="shared" si="19"/>
        <v>2.29468599033816</v>
      </c>
      <c r="K71" s="17">
        <v>14.25</v>
      </c>
      <c r="L71" s="15">
        <f t="shared" si="20"/>
        <v>114.734299516908</v>
      </c>
      <c r="M71" s="15">
        <f t="shared" si="21"/>
        <v>1.83688464364438</v>
      </c>
      <c r="N71" s="17">
        <v>5</v>
      </c>
      <c r="O71" s="15">
        <f t="shared" si="26"/>
        <v>36.7376928728876</v>
      </c>
      <c r="P71" s="15">
        <f t="shared" si="22"/>
        <v>28.1491907107671</v>
      </c>
      <c r="Q71" s="20">
        <v>100</v>
      </c>
      <c r="R71" s="15">
        <f t="shared" si="23"/>
        <v>100.532823967025</v>
      </c>
      <c r="S71" s="15">
        <f t="shared" si="24"/>
        <v>6.38841567291312</v>
      </c>
      <c r="T71" s="21">
        <v>10</v>
      </c>
      <c r="U71" s="22">
        <f t="shared" si="14"/>
        <v>42.5894378194208</v>
      </c>
    </row>
    <row r="72" spans="1:21">
      <c r="A72" s="12">
        <v>70</v>
      </c>
      <c r="B72" s="13" t="s">
        <v>91</v>
      </c>
      <c r="C72" s="14">
        <f t="shared" si="15"/>
        <v>88.6654227903555</v>
      </c>
      <c r="D72" s="15">
        <f t="shared" si="16"/>
        <v>28.6628323101359</v>
      </c>
      <c r="E72" s="16">
        <v>1873018.42</v>
      </c>
      <c r="F72" s="16">
        <f t="shared" si="17"/>
        <v>81.8938066003882</v>
      </c>
      <c r="G72" s="15">
        <f t="shared" si="18"/>
        <v>12.8617363344051</v>
      </c>
      <c r="H72" s="17">
        <v>8</v>
      </c>
      <c r="I72" s="15">
        <f t="shared" si="25"/>
        <v>85.7449088960343</v>
      </c>
      <c r="J72" s="15">
        <f t="shared" si="19"/>
        <v>2.54106280193237</v>
      </c>
      <c r="K72" s="17">
        <v>15.78</v>
      </c>
      <c r="L72" s="15">
        <f t="shared" si="20"/>
        <v>127.053140096618</v>
      </c>
      <c r="M72" s="15">
        <f t="shared" si="21"/>
        <v>3.67376928728876</v>
      </c>
      <c r="N72" s="17">
        <v>10</v>
      </c>
      <c r="O72" s="15">
        <f t="shared" si="26"/>
        <v>73.4753857457752</v>
      </c>
      <c r="P72" s="15">
        <f t="shared" si="22"/>
        <v>28.1491907107671</v>
      </c>
      <c r="Q72" s="20">
        <v>100</v>
      </c>
      <c r="R72" s="15">
        <f t="shared" si="23"/>
        <v>100.532823967025</v>
      </c>
      <c r="S72" s="15">
        <f t="shared" si="24"/>
        <v>12.7768313458262</v>
      </c>
      <c r="T72" s="21">
        <v>20</v>
      </c>
      <c r="U72" s="22">
        <f t="shared" si="14"/>
        <v>85.1788756388416</v>
      </c>
    </row>
    <row r="73" spans="1:21">
      <c r="A73" s="12">
        <v>71</v>
      </c>
      <c r="B73" s="13" t="s">
        <v>92</v>
      </c>
      <c r="C73" s="14">
        <f t="shared" si="15"/>
        <v>88.5792786810596</v>
      </c>
      <c r="D73" s="15">
        <f t="shared" si="16"/>
        <v>18.6868405092229</v>
      </c>
      <c r="E73" s="16">
        <v>1221121.35</v>
      </c>
      <c r="F73" s="16">
        <f t="shared" si="17"/>
        <v>53.3909728834941</v>
      </c>
      <c r="G73" s="15">
        <f t="shared" si="18"/>
        <v>19.2926045016077</v>
      </c>
      <c r="H73" s="17">
        <v>12</v>
      </c>
      <c r="I73" s="15">
        <f t="shared" si="25"/>
        <v>128.617363344051</v>
      </c>
      <c r="J73" s="15">
        <f t="shared" si="19"/>
        <v>1.7037037037037</v>
      </c>
      <c r="K73" s="17">
        <v>10.58</v>
      </c>
      <c r="L73" s="15">
        <f t="shared" si="20"/>
        <v>85.1851851851852</v>
      </c>
      <c r="M73" s="15">
        <f t="shared" si="21"/>
        <v>4.77590007347539</v>
      </c>
      <c r="N73" s="17">
        <v>13</v>
      </c>
      <c r="O73" s="15">
        <f t="shared" si="26"/>
        <v>95.5180014695077</v>
      </c>
      <c r="P73" s="15">
        <f t="shared" si="22"/>
        <v>28.1491907107671</v>
      </c>
      <c r="Q73" s="20">
        <v>100</v>
      </c>
      <c r="R73" s="15">
        <f t="shared" si="23"/>
        <v>100.532823967025</v>
      </c>
      <c r="S73" s="15">
        <f t="shared" si="24"/>
        <v>15.9710391822828</v>
      </c>
      <c r="T73" s="21">
        <v>25</v>
      </c>
      <c r="U73" s="22">
        <f t="shared" si="14"/>
        <v>106.473594548552</v>
      </c>
    </row>
    <row r="74" spans="1:21">
      <c r="A74" s="12">
        <v>72</v>
      </c>
      <c r="B74" s="13" t="s">
        <v>93</v>
      </c>
      <c r="C74" s="14">
        <f t="shared" si="15"/>
        <v>87.5545572349491</v>
      </c>
      <c r="D74" s="15">
        <f t="shared" si="16"/>
        <v>28.6244234213504</v>
      </c>
      <c r="E74" s="16">
        <v>1870508.53</v>
      </c>
      <c r="F74" s="16">
        <f t="shared" si="17"/>
        <v>81.7840669181441</v>
      </c>
      <c r="G74" s="15">
        <f t="shared" si="18"/>
        <v>16.0771704180064</v>
      </c>
      <c r="H74" s="17">
        <v>10</v>
      </c>
      <c r="I74" s="15">
        <f t="shared" si="25"/>
        <v>107.181136120043</v>
      </c>
      <c r="J74" s="15">
        <f t="shared" si="19"/>
        <v>2.1658615136876</v>
      </c>
      <c r="K74" s="17">
        <v>13.45</v>
      </c>
      <c r="L74" s="15">
        <f t="shared" si="20"/>
        <v>108.29307568438</v>
      </c>
      <c r="M74" s="15">
        <f t="shared" si="21"/>
        <v>5.51065393093314</v>
      </c>
      <c r="N74" s="17">
        <v>15</v>
      </c>
      <c r="O74" s="15">
        <f t="shared" si="26"/>
        <v>110.213078618663</v>
      </c>
      <c r="P74" s="15">
        <f t="shared" si="22"/>
        <v>28.1491907107671</v>
      </c>
      <c r="Q74" s="20">
        <v>100</v>
      </c>
      <c r="R74" s="15">
        <f t="shared" si="23"/>
        <v>100.532823967025</v>
      </c>
      <c r="S74" s="15">
        <f t="shared" si="24"/>
        <v>7.02725724020443</v>
      </c>
      <c r="T74" s="21">
        <v>11</v>
      </c>
      <c r="U74" s="22">
        <f t="shared" si="14"/>
        <v>46.8483816013629</v>
      </c>
    </row>
    <row r="75" spans="1:21">
      <c r="A75" s="12">
        <v>73</v>
      </c>
      <c r="B75" s="13" t="s">
        <v>94</v>
      </c>
      <c r="C75" s="14">
        <f t="shared" si="15"/>
        <v>86.9213074032794</v>
      </c>
      <c r="D75" s="15">
        <f t="shared" si="16"/>
        <v>25.1405981499963</v>
      </c>
      <c r="E75" s="16">
        <v>1642852.42</v>
      </c>
      <c r="F75" s="16">
        <f t="shared" si="17"/>
        <v>71.8302804285607</v>
      </c>
      <c r="G75" s="15">
        <f t="shared" si="18"/>
        <v>20.9003215434084</v>
      </c>
      <c r="H75" s="17">
        <v>13</v>
      </c>
      <c r="I75" s="15">
        <f t="shared" si="25"/>
        <v>139.335476956056</v>
      </c>
      <c r="J75" s="15">
        <f t="shared" si="19"/>
        <v>2.58937198067633</v>
      </c>
      <c r="K75" s="17">
        <v>16.08</v>
      </c>
      <c r="L75" s="15">
        <f t="shared" si="20"/>
        <v>129.468599033816</v>
      </c>
      <c r="M75" s="15">
        <f t="shared" si="21"/>
        <v>1.83688464364438</v>
      </c>
      <c r="N75" s="17">
        <v>5</v>
      </c>
      <c r="O75" s="15">
        <f t="shared" si="26"/>
        <v>36.7376928728876</v>
      </c>
      <c r="P75" s="15">
        <f t="shared" si="22"/>
        <v>28.1491907107671</v>
      </c>
      <c r="Q75" s="20">
        <v>100</v>
      </c>
      <c r="R75" s="15">
        <f t="shared" si="23"/>
        <v>100.532823967025</v>
      </c>
      <c r="S75" s="15">
        <f t="shared" si="24"/>
        <v>8.30494037478705</v>
      </c>
      <c r="T75" s="21">
        <v>13</v>
      </c>
      <c r="U75" s="22">
        <f t="shared" ref="U69:U100" si="27">100*(T75/23.48)</f>
        <v>55.366269165247</v>
      </c>
    </row>
    <row r="76" spans="1:21">
      <c r="A76" s="12">
        <v>74</v>
      </c>
      <c r="B76" s="13" t="s">
        <v>95</v>
      </c>
      <c r="C76" s="14">
        <f t="shared" si="15"/>
        <v>86.3376256331671</v>
      </c>
      <c r="D76" s="15">
        <f t="shared" si="16"/>
        <v>24.0514487791409</v>
      </c>
      <c r="E76" s="16">
        <v>1571680.22</v>
      </c>
      <c r="F76" s="16">
        <f t="shared" si="17"/>
        <v>68.7184250832598</v>
      </c>
      <c r="G76" s="15">
        <f t="shared" si="18"/>
        <v>19.2926045016077</v>
      </c>
      <c r="H76" s="17">
        <v>12</v>
      </c>
      <c r="I76" s="15">
        <f t="shared" si="25"/>
        <v>128.617363344051</v>
      </c>
      <c r="J76" s="15">
        <f t="shared" si="19"/>
        <v>1.22061191626409</v>
      </c>
      <c r="K76" s="17">
        <v>7.58</v>
      </c>
      <c r="L76" s="15">
        <f t="shared" si="20"/>
        <v>61.0305958132045</v>
      </c>
      <c r="M76" s="15">
        <f t="shared" si="21"/>
        <v>4.04114621601763</v>
      </c>
      <c r="N76" s="17">
        <v>11</v>
      </c>
      <c r="O76" s="15">
        <f t="shared" si="26"/>
        <v>80.8229243203527</v>
      </c>
      <c r="P76" s="15">
        <f t="shared" si="22"/>
        <v>28.1491907107671</v>
      </c>
      <c r="Q76" s="20">
        <v>100</v>
      </c>
      <c r="R76" s="15">
        <f t="shared" si="23"/>
        <v>100.532823967025</v>
      </c>
      <c r="S76" s="15">
        <f t="shared" si="24"/>
        <v>9.58262350936968</v>
      </c>
      <c r="T76" s="21">
        <v>15</v>
      </c>
      <c r="U76" s="22">
        <f t="shared" si="27"/>
        <v>63.8841567291312</v>
      </c>
    </row>
    <row r="77" spans="1:21">
      <c r="A77" s="12">
        <v>75</v>
      </c>
      <c r="B77" s="13" t="s">
        <v>96</v>
      </c>
      <c r="C77" s="14">
        <f t="shared" si="15"/>
        <v>84.456208475195</v>
      </c>
      <c r="D77" s="15">
        <f t="shared" si="16"/>
        <v>25.6583310379318</v>
      </c>
      <c r="E77" s="16">
        <v>1676684.5</v>
      </c>
      <c r="F77" s="16">
        <f t="shared" si="17"/>
        <v>73.3095172512338</v>
      </c>
      <c r="G77" s="15">
        <f t="shared" si="18"/>
        <v>14.4694533762058</v>
      </c>
      <c r="H77" s="17">
        <v>9</v>
      </c>
      <c r="I77" s="15">
        <f t="shared" si="25"/>
        <v>96.4630225080386</v>
      </c>
      <c r="J77" s="15">
        <f t="shared" si="19"/>
        <v>2.52334943639291</v>
      </c>
      <c r="K77" s="17">
        <v>15.67</v>
      </c>
      <c r="L77" s="15">
        <f t="shared" si="20"/>
        <v>126.167471819646</v>
      </c>
      <c r="M77" s="15">
        <f t="shared" si="21"/>
        <v>5.51065393093314</v>
      </c>
      <c r="N77" s="17">
        <v>15</v>
      </c>
      <c r="O77" s="15">
        <f t="shared" si="26"/>
        <v>110.213078618663</v>
      </c>
      <c r="P77" s="15">
        <f t="shared" si="22"/>
        <v>28.1491907107671</v>
      </c>
      <c r="Q77" s="20">
        <v>100</v>
      </c>
      <c r="R77" s="15">
        <f t="shared" si="23"/>
        <v>100.532823967025</v>
      </c>
      <c r="S77" s="15">
        <f t="shared" si="24"/>
        <v>8.14522998296422</v>
      </c>
      <c r="T77" s="21">
        <v>12.75</v>
      </c>
      <c r="U77" s="22">
        <f t="shared" si="27"/>
        <v>54.3015332197615</v>
      </c>
    </row>
    <row r="78" spans="1:21">
      <c r="A78" s="12">
        <v>76</v>
      </c>
      <c r="B78" s="13" t="s">
        <v>97</v>
      </c>
      <c r="C78" s="14">
        <f t="shared" si="15"/>
        <v>83.7511705793465</v>
      </c>
      <c r="D78" s="15">
        <f t="shared" si="16"/>
        <v>26.7781113862641</v>
      </c>
      <c r="E78" s="16">
        <v>1749858.33</v>
      </c>
      <c r="F78" s="16">
        <f t="shared" si="17"/>
        <v>76.5088896750403</v>
      </c>
      <c r="G78" s="15">
        <f t="shared" si="18"/>
        <v>12.8617363344051</v>
      </c>
      <c r="H78" s="17">
        <v>8</v>
      </c>
      <c r="I78" s="15">
        <f t="shared" si="25"/>
        <v>85.7449088960343</v>
      </c>
      <c r="J78" s="15">
        <f t="shared" si="19"/>
        <v>2.14653784219002</v>
      </c>
      <c r="K78" s="17">
        <v>13.33</v>
      </c>
      <c r="L78" s="15">
        <f t="shared" si="20"/>
        <v>107.326892109501</v>
      </c>
      <c r="M78" s="15">
        <f t="shared" si="21"/>
        <v>5.51065393093314</v>
      </c>
      <c r="N78" s="17">
        <v>15</v>
      </c>
      <c r="O78" s="15">
        <f t="shared" si="26"/>
        <v>110.213078618663</v>
      </c>
      <c r="P78" s="15">
        <f t="shared" si="22"/>
        <v>28.1491907107671</v>
      </c>
      <c r="Q78" s="20">
        <v>100</v>
      </c>
      <c r="R78" s="15">
        <f t="shared" si="23"/>
        <v>100.532823967025</v>
      </c>
      <c r="S78" s="15">
        <f t="shared" si="24"/>
        <v>8.30494037478705</v>
      </c>
      <c r="T78" s="21">
        <v>13</v>
      </c>
      <c r="U78" s="22">
        <f t="shared" si="27"/>
        <v>55.366269165247</v>
      </c>
    </row>
    <row r="79" spans="1:21">
      <c r="A79" s="12">
        <v>77</v>
      </c>
      <c r="B79" s="13" t="s">
        <v>98</v>
      </c>
      <c r="C79" s="14">
        <f t="shared" si="15"/>
        <v>82.0606892223248</v>
      </c>
      <c r="D79" s="15">
        <f t="shared" si="16"/>
        <v>26.0238200270715</v>
      </c>
      <c r="E79" s="16">
        <v>1700567.96</v>
      </c>
      <c r="F79" s="16">
        <f t="shared" si="17"/>
        <v>74.3537715059186</v>
      </c>
      <c r="G79" s="15">
        <f t="shared" si="18"/>
        <v>9.64630225080386</v>
      </c>
      <c r="H79" s="17">
        <v>6</v>
      </c>
      <c r="I79" s="15">
        <f t="shared" si="25"/>
        <v>64.3086816720257</v>
      </c>
      <c r="J79" s="15">
        <f t="shared" si="19"/>
        <v>2.06602254428341</v>
      </c>
      <c r="K79" s="17">
        <v>12.83</v>
      </c>
      <c r="L79" s="15">
        <f t="shared" si="20"/>
        <v>103.301127214171</v>
      </c>
      <c r="M79" s="15">
        <f t="shared" si="21"/>
        <v>5.87803085966201</v>
      </c>
      <c r="N79" s="17">
        <v>16</v>
      </c>
      <c r="O79" s="15">
        <f t="shared" si="26"/>
        <v>117.56061719324</v>
      </c>
      <c r="P79" s="15">
        <f t="shared" si="22"/>
        <v>27.5862068965517</v>
      </c>
      <c r="Q79" s="20">
        <v>98</v>
      </c>
      <c r="R79" s="15">
        <f t="shared" si="23"/>
        <v>98.5221674876847</v>
      </c>
      <c r="S79" s="15">
        <f t="shared" si="24"/>
        <v>10.8603066439523</v>
      </c>
      <c r="T79" s="21">
        <v>17</v>
      </c>
      <c r="U79" s="22">
        <f t="shared" si="27"/>
        <v>72.4020442930153</v>
      </c>
    </row>
    <row r="80" spans="1:21">
      <c r="A80" s="12">
        <v>78</v>
      </c>
      <c r="B80" s="13" t="s">
        <v>99</v>
      </c>
      <c r="C80" s="14">
        <f t="shared" si="15"/>
        <v>80.9577045247793</v>
      </c>
      <c r="D80" s="15">
        <f t="shared" si="16"/>
        <v>12.9600223806008</v>
      </c>
      <c r="E80" s="16">
        <v>846893.3</v>
      </c>
      <c r="F80" s="16">
        <f t="shared" si="17"/>
        <v>37.0286353731452</v>
      </c>
      <c r="G80" s="15">
        <f t="shared" si="18"/>
        <v>16.0771704180064</v>
      </c>
      <c r="H80" s="17">
        <v>10</v>
      </c>
      <c r="I80" s="15">
        <f t="shared" si="25"/>
        <v>107.181136120043</v>
      </c>
      <c r="J80" s="15">
        <f t="shared" si="19"/>
        <v>2.65700483091787</v>
      </c>
      <c r="K80" s="17">
        <v>16.5</v>
      </c>
      <c r="L80" s="15">
        <f t="shared" si="20"/>
        <v>132.850241545894</v>
      </c>
      <c r="M80" s="15">
        <f t="shared" si="21"/>
        <v>5.14327700220426</v>
      </c>
      <c r="N80" s="17">
        <v>14</v>
      </c>
      <c r="O80" s="15">
        <f t="shared" si="26"/>
        <v>102.865540044085</v>
      </c>
      <c r="P80" s="15">
        <f t="shared" si="22"/>
        <v>28.1491907107671</v>
      </c>
      <c r="Q80" s="20">
        <v>100</v>
      </c>
      <c r="R80" s="15">
        <f t="shared" si="23"/>
        <v>100.532823967025</v>
      </c>
      <c r="S80" s="15">
        <f t="shared" si="24"/>
        <v>15.9710391822828</v>
      </c>
      <c r="T80" s="21">
        <v>25</v>
      </c>
      <c r="U80" s="22">
        <f t="shared" si="27"/>
        <v>106.473594548552</v>
      </c>
    </row>
    <row r="81" spans="1:21">
      <c r="A81" s="12">
        <v>79</v>
      </c>
      <c r="B81" s="13" t="s">
        <v>100</v>
      </c>
      <c r="C81" s="14">
        <f t="shared" si="15"/>
        <v>80.7002461061806</v>
      </c>
      <c r="D81" s="15">
        <f t="shared" si="16"/>
        <v>26.3183011819909</v>
      </c>
      <c r="E81" s="16">
        <v>1719811.3</v>
      </c>
      <c r="F81" s="16">
        <f t="shared" si="17"/>
        <v>75.1951462342598</v>
      </c>
      <c r="G81" s="15">
        <f t="shared" si="18"/>
        <v>9.64630225080386</v>
      </c>
      <c r="H81" s="17">
        <v>6</v>
      </c>
      <c r="I81" s="15">
        <f t="shared" si="25"/>
        <v>64.3086816720257</v>
      </c>
      <c r="J81" s="15">
        <f t="shared" si="19"/>
        <v>2.30756843800322</v>
      </c>
      <c r="K81" s="17">
        <v>14.33</v>
      </c>
      <c r="L81" s="15">
        <f t="shared" si="20"/>
        <v>115.378421900161</v>
      </c>
      <c r="M81" s="15">
        <f t="shared" si="21"/>
        <v>6.61278471711977</v>
      </c>
      <c r="N81" s="17">
        <v>18</v>
      </c>
      <c r="O81" s="15">
        <f t="shared" si="26"/>
        <v>132.255694342395</v>
      </c>
      <c r="P81" s="15">
        <f t="shared" si="22"/>
        <v>28.1491907107671</v>
      </c>
      <c r="Q81" s="20">
        <v>100</v>
      </c>
      <c r="R81" s="15">
        <f t="shared" si="23"/>
        <v>100.532823967025</v>
      </c>
      <c r="S81" s="15">
        <f t="shared" si="24"/>
        <v>7.66609880749574</v>
      </c>
      <c r="T81" s="21">
        <v>12</v>
      </c>
      <c r="U81" s="22">
        <f t="shared" si="27"/>
        <v>51.1073253833049</v>
      </c>
    </row>
    <row r="82" spans="1:21">
      <c r="A82" s="12">
        <v>80</v>
      </c>
      <c r="B82" s="13" t="s">
        <v>101</v>
      </c>
      <c r="C82" s="14">
        <f t="shared" si="15"/>
        <v>80.6064610890788</v>
      </c>
      <c r="D82" s="15">
        <f t="shared" si="16"/>
        <v>17.9862448343978</v>
      </c>
      <c r="E82" s="16">
        <v>1175339.81</v>
      </c>
      <c r="F82" s="16">
        <f t="shared" si="17"/>
        <v>51.3892709554223</v>
      </c>
      <c r="G82" s="15">
        <f t="shared" si="18"/>
        <v>19.2926045016077</v>
      </c>
      <c r="H82" s="17">
        <v>12</v>
      </c>
      <c r="I82" s="15">
        <f t="shared" si="25"/>
        <v>128.617363344051</v>
      </c>
      <c r="J82" s="15">
        <f t="shared" si="19"/>
        <v>1.65056360708535</v>
      </c>
      <c r="K82" s="17">
        <v>10.25</v>
      </c>
      <c r="L82" s="15">
        <f t="shared" si="20"/>
        <v>82.5281803542673</v>
      </c>
      <c r="M82" s="15">
        <f t="shared" si="21"/>
        <v>3.30639235855988</v>
      </c>
      <c r="N82" s="17">
        <v>9</v>
      </c>
      <c r="O82" s="15">
        <f t="shared" si="26"/>
        <v>66.1278471711977</v>
      </c>
      <c r="P82" s="15">
        <f t="shared" si="22"/>
        <v>28.1491907107671</v>
      </c>
      <c r="Q82" s="20">
        <v>100</v>
      </c>
      <c r="R82" s="15">
        <f t="shared" si="23"/>
        <v>100.532823967025</v>
      </c>
      <c r="S82" s="15">
        <f t="shared" si="24"/>
        <v>10.221465076661</v>
      </c>
      <c r="T82" s="21">
        <v>16</v>
      </c>
      <c r="U82" s="22">
        <f t="shared" si="27"/>
        <v>68.1431005110733</v>
      </c>
    </row>
    <row r="83" spans="1:21">
      <c r="A83" s="12">
        <v>81</v>
      </c>
      <c r="B83" s="13" t="s">
        <v>102</v>
      </c>
      <c r="C83" s="14">
        <f t="shared" si="15"/>
        <v>80.1397723928196</v>
      </c>
      <c r="D83" s="15">
        <f t="shared" si="16"/>
        <v>16.2532972415559</v>
      </c>
      <c r="E83" s="16">
        <v>1062097.59</v>
      </c>
      <c r="F83" s="16">
        <f t="shared" si="17"/>
        <v>46.4379921187312</v>
      </c>
      <c r="G83" s="15">
        <f t="shared" si="18"/>
        <v>16.0771704180064</v>
      </c>
      <c r="H83" s="17">
        <v>10</v>
      </c>
      <c r="I83" s="15">
        <f t="shared" si="25"/>
        <v>107.181136120043</v>
      </c>
      <c r="J83" s="15">
        <f t="shared" si="19"/>
        <v>1.81964573268921</v>
      </c>
      <c r="K83" s="17">
        <v>11.3</v>
      </c>
      <c r="L83" s="15">
        <f t="shared" si="20"/>
        <v>90.9822866344605</v>
      </c>
      <c r="M83" s="15">
        <f t="shared" si="21"/>
        <v>6.98016164584864</v>
      </c>
      <c r="N83" s="17">
        <v>19</v>
      </c>
      <c r="O83" s="15">
        <f t="shared" si="26"/>
        <v>139.603232916973</v>
      </c>
      <c r="P83" s="15">
        <f t="shared" si="22"/>
        <v>28.1491907107671</v>
      </c>
      <c r="Q83" s="20">
        <v>100</v>
      </c>
      <c r="R83" s="15">
        <f t="shared" si="23"/>
        <v>100.532823967025</v>
      </c>
      <c r="S83" s="15">
        <f t="shared" si="24"/>
        <v>10.8603066439523</v>
      </c>
      <c r="T83" s="21">
        <v>17</v>
      </c>
      <c r="U83" s="22">
        <f t="shared" si="27"/>
        <v>72.4020442930153</v>
      </c>
    </row>
    <row r="84" spans="1:21">
      <c r="A84" s="12">
        <v>82</v>
      </c>
      <c r="B84" s="13" t="s">
        <v>103</v>
      </c>
      <c r="C84" s="14">
        <f t="shared" si="15"/>
        <v>79.5927778487808</v>
      </c>
      <c r="D84" s="15">
        <f t="shared" si="16"/>
        <v>25.5485796379491</v>
      </c>
      <c r="E84" s="16">
        <v>1669512.62</v>
      </c>
      <c r="F84" s="16">
        <f t="shared" si="17"/>
        <v>72.9959418227117</v>
      </c>
      <c r="G84" s="15">
        <f t="shared" si="18"/>
        <v>8.03858520900322</v>
      </c>
      <c r="H84" s="17">
        <v>5</v>
      </c>
      <c r="I84" s="15">
        <f t="shared" si="25"/>
        <v>53.5905680600214</v>
      </c>
      <c r="J84" s="15">
        <f t="shared" si="19"/>
        <v>2.60386473429952</v>
      </c>
      <c r="K84" s="17">
        <v>16.17</v>
      </c>
      <c r="L84" s="15">
        <f t="shared" si="20"/>
        <v>130.193236714976</v>
      </c>
      <c r="M84" s="15">
        <f t="shared" si="21"/>
        <v>1.83688464364438</v>
      </c>
      <c r="N84" s="17">
        <v>5</v>
      </c>
      <c r="O84" s="15">
        <f t="shared" si="26"/>
        <v>36.7376928728876</v>
      </c>
      <c r="P84" s="15">
        <f t="shared" si="22"/>
        <v>28.1491907107671</v>
      </c>
      <c r="Q84" s="20">
        <v>100</v>
      </c>
      <c r="R84" s="15">
        <f t="shared" si="23"/>
        <v>100.532823967025</v>
      </c>
      <c r="S84" s="15">
        <f t="shared" si="24"/>
        <v>13.4156729131175</v>
      </c>
      <c r="T84" s="21">
        <v>21</v>
      </c>
      <c r="U84" s="22">
        <f t="shared" si="27"/>
        <v>89.4378194207837</v>
      </c>
    </row>
    <row r="85" spans="1:21">
      <c r="A85" s="12">
        <v>83</v>
      </c>
      <c r="B85" s="13" t="s">
        <v>104</v>
      </c>
      <c r="C85" s="14">
        <f t="shared" si="15"/>
        <v>77.9059141451807</v>
      </c>
      <c r="D85" s="15">
        <f t="shared" si="16"/>
        <v>22.7674477789602</v>
      </c>
      <c r="E85" s="16">
        <v>1487775.13</v>
      </c>
      <c r="F85" s="16">
        <f t="shared" si="17"/>
        <v>65.0498507970292</v>
      </c>
      <c r="G85" s="15">
        <f t="shared" si="18"/>
        <v>12.8617363344051</v>
      </c>
      <c r="H85" s="17">
        <v>8</v>
      </c>
      <c r="I85" s="15">
        <f t="shared" si="25"/>
        <v>85.7449088960343</v>
      </c>
      <c r="J85" s="15">
        <f t="shared" si="19"/>
        <v>1.04669887278583</v>
      </c>
      <c r="K85" s="17">
        <v>6.5</v>
      </c>
      <c r="L85" s="15">
        <f t="shared" si="20"/>
        <v>52.3349436392915</v>
      </c>
      <c r="M85" s="15">
        <f t="shared" si="21"/>
        <v>4.77590007347539</v>
      </c>
      <c r="N85" s="17">
        <v>13</v>
      </c>
      <c r="O85" s="15">
        <f t="shared" si="26"/>
        <v>95.5180014695077</v>
      </c>
      <c r="P85" s="15">
        <f t="shared" si="22"/>
        <v>28.1491907107671</v>
      </c>
      <c r="Q85" s="20">
        <v>100</v>
      </c>
      <c r="R85" s="15">
        <f t="shared" si="23"/>
        <v>100.532823967025</v>
      </c>
      <c r="S85" s="15">
        <f t="shared" si="24"/>
        <v>8.30494037478705</v>
      </c>
      <c r="T85" s="21">
        <v>13</v>
      </c>
      <c r="U85" s="22">
        <f t="shared" si="27"/>
        <v>55.366269165247</v>
      </c>
    </row>
    <row r="86" spans="1:21">
      <c r="A86" s="12">
        <v>84</v>
      </c>
      <c r="B86" s="13" t="s">
        <v>105</v>
      </c>
      <c r="C86" s="14">
        <f t="shared" si="15"/>
        <v>76.5649029404826</v>
      </c>
      <c r="D86" s="15">
        <f t="shared" si="16"/>
        <v>15.4780356993795</v>
      </c>
      <c r="E86" s="16">
        <v>1011436.89</v>
      </c>
      <c r="F86" s="16">
        <f t="shared" si="17"/>
        <v>44.2229591410842</v>
      </c>
      <c r="G86" s="15">
        <f t="shared" si="18"/>
        <v>12.8617363344051</v>
      </c>
      <c r="H86" s="17">
        <v>8</v>
      </c>
      <c r="I86" s="15">
        <f t="shared" si="25"/>
        <v>85.7449088960343</v>
      </c>
      <c r="J86" s="15">
        <f t="shared" si="19"/>
        <v>2.39533011272142</v>
      </c>
      <c r="K86" s="17">
        <v>14.875</v>
      </c>
      <c r="L86" s="15">
        <f t="shared" si="20"/>
        <v>119.766505636071</v>
      </c>
      <c r="M86" s="15">
        <f t="shared" si="21"/>
        <v>5.87803085966201</v>
      </c>
      <c r="N86" s="17">
        <v>16</v>
      </c>
      <c r="O86" s="15">
        <f t="shared" si="26"/>
        <v>117.56061719324</v>
      </c>
      <c r="P86" s="15">
        <f t="shared" si="22"/>
        <v>25.8972554539057</v>
      </c>
      <c r="Q86" s="20">
        <v>92</v>
      </c>
      <c r="R86" s="15">
        <f t="shared" si="23"/>
        <v>92.4901980496632</v>
      </c>
      <c r="S86" s="15">
        <f t="shared" si="24"/>
        <v>14.0545144804089</v>
      </c>
      <c r="T86" s="21">
        <v>22</v>
      </c>
      <c r="U86" s="22">
        <f t="shared" si="27"/>
        <v>93.6967632027257</v>
      </c>
    </row>
    <row r="87" spans="1:21">
      <c r="A87" s="12">
        <v>85</v>
      </c>
      <c r="B87" s="13" t="s">
        <v>106</v>
      </c>
      <c r="C87" s="14">
        <f t="shared" si="15"/>
        <v>76.0609871136904</v>
      </c>
      <c r="D87" s="15">
        <f t="shared" si="16"/>
        <v>16.655878141857</v>
      </c>
      <c r="E87" s="16">
        <v>1088404.88</v>
      </c>
      <c r="F87" s="16">
        <f t="shared" si="17"/>
        <v>47.5882232624486</v>
      </c>
      <c r="G87" s="15">
        <f t="shared" si="18"/>
        <v>12.8617363344051</v>
      </c>
      <c r="H87" s="17">
        <v>8</v>
      </c>
      <c r="I87" s="15">
        <f t="shared" si="25"/>
        <v>85.7449088960343</v>
      </c>
      <c r="J87" s="15">
        <f t="shared" si="19"/>
        <v>2.29468599033816</v>
      </c>
      <c r="K87" s="17">
        <v>14.25</v>
      </c>
      <c r="L87" s="15">
        <f t="shared" si="20"/>
        <v>114.734299516908</v>
      </c>
      <c r="M87" s="15">
        <f t="shared" si="21"/>
        <v>5.87803085966201</v>
      </c>
      <c r="N87" s="17">
        <v>16</v>
      </c>
      <c r="O87" s="15">
        <f t="shared" si="26"/>
        <v>117.56061719324</v>
      </c>
      <c r="P87" s="15">
        <f t="shared" si="22"/>
        <v>28.1491907107671</v>
      </c>
      <c r="Q87" s="20">
        <v>100</v>
      </c>
      <c r="R87" s="15">
        <f t="shared" si="23"/>
        <v>100.532823967025</v>
      </c>
      <c r="S87" s="15">
        <f t="shared" si="24"/>
        <v>10.221465076661</v>
      </c>
      <c r="T87" s="21">
        <v>16</v>
      </c>
      <c r="U87" s="22">
        <f t="shared" si="27"/>
        <v>68.1431005110733</v>
      </c>
    </row>
    <row r="88" spans="1:21">
      <c r="A88" s="12">
        <v>86</v>
      </c>
      <c r="B88" s="13" t="s">
        <v>107</v>
      </c>
      <c r="C88" s="14">
        <f t="shared" si="15"/>
        <v>76.0596964199271</v>
      </c>
      <c r="D88" s="15">
        <f t="shared" si="16"/>
        <v>13.3147415656214</v>
      </c>
      <c r="E88" s="16">
        <v>870072.99</v>
      </c>
      <c r="F88" s="16">
        <f t="shared" si="17"/>
        <v>38.0421187589183</v>
      </c>
      <c r="G88" s="15">
        <f t="shared" si="18"/>
        <v>12.8617363344051</v>
      </c>
      <c r="H88" s="17">
        <v>8</v>
      </c>
      <c r="I88" s="15">
        <f t="shared" si="25"/>
        <v>85.7449088960343</v>
      </c>
      <c r="J88" s="15">
        <f t="shared" si="19"/>
        <v>1.16264090177134</v>
      </c>
      <c r="K88" s="17">
        <v>7.22</v>
      </c>
      <c r="L88" s="15">
        <f t="shared" si="20"/>
        <v>58.1320450885668</v>
      </c>
      <c r="M88" s="15">
        <f t="shared" si="21"/>
        <v>5.87803085966201</v>
      </c>
      <c r="N88" s="17">
        <v>16</v>
      </c>
      <c r="O88" s="15">
        <f t="shared" si="26"/>
        <v>117.56061719324</v>
      </c>
      <c r="P88" s="15">
        <f t="shared" si="22"/>
        <v>28.1491907107671</v>
      </c>
      <c r="Q88" s="20">
        <v>100</v>
      </c>
      <c r="R88" s="15">
        <f t="shared" si="23"/>
        <v>100.532823967025</v>
      </c>
      <c r="S88" s="15">
        <f t="shared" si="24"/>
        <v>14.6933560477002</v>
      </c>
      <c r="T88" s="21">
        <v>23</v>
      </c>
      <c r="U88" s="22">
        <f t="shared" si="27"/>
        <v>97.9557069846678</v>
      </c>
    </row>
    <row r="89" spans="1:21">
      <c r="A89" s="12">
        <v>87</v>
      </c>
      <c r="B89" s="13" t="s">
        <v>108</v>
      </c>
      <c r="C89" s="14">
        <f t="shared" si="15"/>
        <v>75.7877334975814</v>
      </c>
      <c r="D89" s="15">
        <f t="shared" si="16"/>
        <v>13.4636849097582</v>
      </c>
      <c r="E89" s="16">
        <v>879805.93</v>
      </c>
      <c r="F89" s="16">
        <f t="shared" si="17"/>
        <v>38.4676711707377</v>
      </c>
      <c r="G89" s="15">
        <f t="shared" si="18"/>
        <v>16.0771704180064</v>
      </c>
      <c r="H89" s="17">
        <v>10</v>
      </c>
      <c r="I89" s="15">
        <f t="shared" si="25"/>
        <v>107.181136120043</v>
      </c>
      <c r="J89" s="15">
        <f t="shared" si="19"/>
        <v>2.19001610305958</v>
      </c>
      <c r="K89" s="17">
        <v>13.6</v>
      </c>
      <c r="L89" s="15">
        <f t="shared" si="20"/>
        <v>109.500805152979</v>
      </c>
      <c r="M89" s="15">
        <f t="shared" si="21"/>
        <v>4.40852314474651</v>
      </c>
      <c r="N89" s="17">
        <v>12</v>
      </c>
      <c r="O89" s="15">
        <f t="shared" si="26"/>
        <v>88.1704628949302</v>
      </c>
      <c r="P89" s="15">
        <f t="shared" si="22"/>
        <v>28.1491907107671</v>
      </c>
      <c r="Q89" s="20">
        <v>100</v>
      </c>
      <c r="R89" s="15">
        <f t="shared" si="23"/>
        <v>100.532823967025</v>
      </c>
      <c r="S89" s="15">
        <f t="shared" si="24"/>
        <v>11.4991482112436</v>
      </c>
      <c r="T89" s="21">
        <v>18</v>
      </c>
      <c r="U89" s="22">
        <f t="shared" si="27"/>
        <v>76.6609880749574</v>
      </c>
    </row>
    <row r="90" spans="1:21">
      <c r="A90" s="12">
        <v>88</v>
      </c>
      <c r="B90" s="13" t="s">
        <v>109</v>
      </c>
      <c r="C90" s="14">
        <f t="shared" si="15"/>
        <v>75.2865515969797</v>
      </c>
      <c r="D90" s="15">
        <f t="shared" si="16"/>
        <v>13.0276213148032</v>
      </c>
      <c r="E90" s="16">
        <v>851310.66</v>
      </c>
      <c r="F90" s="16">
        <f t="shared" si="17"/>
        <v>37.2217751851521</v>
      </c>
      <c r="G90" s="15">
        <f t="shared" si="18"/>
        <v>16.0771704180064</v>
      </c>
      <c r="H90" s="17">
        <v>10</v>
      </c>
      <c r="I90" s="15">
        <f t="shared" si="25"/>
        <v>107.181136120043</v>
      </c>
      <c r="J90" s="15">
        <f t="shared" si="19"/>
        <v>2.02898550724638</v>
      </c>
      <c r="K90" s="17">
        <v>12.6</v>
      </c>
      <c r="L90" s="15">
        <f t="shared" si="20"/>
        <v>101.449275362319</v>
      </c>
      <c r="M90" s="15">
        <f t="shared" si="21"/>
        <v>5.14327700220426</v>
      </c>
      <c r="N90" s="17">
        <v>14</v>
      </c>
      <c r="O90" s="15">
        <f t="shared" si="26"/>
        <v>102.865540044085</v>
      </c>
      <c r="P90" s="15">
        <f t="shared" si="22"/>
        <v>28.1491907107671</v>
      </c>
      <c r="Q90" s="20">
        <v>100</v>
      </c>
      <c r="R90" s="15">
        <f t="shared" si="23"/>
        <v>100.532823967025</v>
      </c>
      <c r="S90" s="15">
        <f t="shared" si="24"/>
        <v>10.8603066439523</v>
      </c>
      <c r="T90" s="21">
        <v>17</v>
      </c>
      <c r="U90" s="22">
        <f t="shared" si="27"/>
        <v>72.4020442930153</v>
      </c>
    </row>
    <row r="91" spans="1:21">
      <c r="A91" s="12">
        <v>89</v>
      </c>
      <c r="B91" s="13" t="s">
        <v>110</v>
      </c>
      <c r="C91" s="14">
        <f t="shared" si="15"/>
        <v>72.8341990648003</v>
      </c>
      <c r="D91" s="15">
        <f t="shared" si="16"/>
        <v>20.4485300751505</v>
      </c>
      <c r="E91" s="16">
        <v>1336241.76</v>
      </c>
      <c r="F91" s="16">
        <f t="shared" si="17"/>
        <v>58.4243716432871</v>
      </c>
      <c r="G91" s="15">
        <f t="shared" si="18"/>
        <v>9.64630225080386</v>
      </c>
      <c r="H91" s="17">
        <v>6</v>
      </c>
      <c r="I91" s="15">
        <f t="shared" si="25"/>
        <v>64.3086816720257</v>
      </c>
      <c r="J91" s="15">
        <f t="shared" si="19"/>
        <v>1.97262479871176</v>
      </c>
      <c r="K91" s="17">
        <v>12.25</v>
      </c>
      <c r="L91" s="15">
        <f t="shared" si="20"/>
        <v>98.6312399355878</v>
      </c>
      <c r="M91" s="15">
        <f t="shared" si="21"/>
        <v>3.67376928728876</v>
      </c>
      <c r="N91" s="17">
        <v>10</v>
      </c>
      <c r="O91" s="15">
        <f t="shared" si="26"/>
        <v>73.4753857457752</v>
      </c>
      <c r="P91" s="15">
        <f t="shared" si="22"/>
        <v>28.1491907107671</v>
      </c>
      <c r="Q91" s="20">
        <v>100</v>
      </c>
      <c r="R91" s="15">
        <f t="shared" si="23"/>
        <v>100.532823967025</v>
      </c>
      <c r="S91" s="15">
        <f t="shared" si="24"/>
        <v>8.94378194207837</v>
      </c>
      <c r="T91" s="21">
        <v>14</v>
      </c>
      <c r="U91" s="22">
        <f t="shared" si="27"/>
        <v>59.6252129471891</v>
      </c>
    </row>
    <row r="92" spans="1:21">
      <c r="A92" s="12">
        <v>90</v>
      </c>
      <c r="B92" s="13" t="s">
        <v>111</v>
      </c>
      <c r="C92" s="14">
        <f t="shared" si="15"/>
        <v>72.0844480858573</v>
      </c>
      <c r="D92" s="15">
        <f t="shared" si="16"/>
        <v>12.4365249992745</v>
      </c>
      <c r="E92" s="16">
        <v>812684.53</v>
      </c>
      <c r="F92" s="16">
        <f t="shared" si="17"/>
        <v>35.5329285693557</v>
      </c>
      <c r="G92" s="15">
        <f t="shared" si="18"/>
        <v>11.2540192926045</v>
      </c>
      <c r="H92" s="17">
        <v>7</v>
      </c>
      <c r="I92" s="15">
        <f t="shared" si="25"/>
        <v>75.02679528403</v>
      </c>
      <c r="J92" s="15">
        <f t="shared" si="19"/>
        <v>2.05314009661836</v>
      </c>
      <c r="K92" s="17">
        <v>12.75</v>
      </c>
      <c r="L92" s="15">
        <f t="shared" si="20"/>
        <v>102.657004830918</v>
      </c>
      <c r="M92" s="15">
        <f t="shared" si="21"/>
        <v>4.77590007347539</v>
      </c>
      <c r="N92" s="17">
        <v>13</v>
      </c>
      <c r="O92" s="15">
        <f t="shared" si="26"/>
        <v>95.5180014695077</v>
      </c>
      <c r="P92" s="15">
        <f t="shared" si="22"/>
        <v>28.1491907107671</v>
      </c>
      <c r="Q92" s="20">
        <v>100</v>
      </c>
      <c r="R92" s="15">
        <f t="shared" si="23"/>
        <v>100.532823967025</v>
      </c>
      <c r="S92" s="15">
        <f t="shared" si="24"/>
        <v>13.4156729131175</v>
      </c>
      <c r="T92" s="21">
        <v>21</v>
      </c>
      <c r="U92" s="22">
        <f t="shared" si="27"/>
        <v>89.4378194207837</v>
      </c>
    </row>
    <row r="93" spans="1:21">
      <c r="A93" s="12">
        <v>91</v>
      </c>
      <c r="B93" s="13" t="s">
        <v>112</v>
      </c>
      <c r="C93" s="14">
        <f t="shared" si="15"/>
        <v>70.8469705505215</v>
      </c>
      <c r="D93" s="15">
        <f t="shared" si="16"/>
        <v>13.5231126451209</v>
      </c>
      <c r="E93" s="16">
        <v>883689.33</v>
      </c>
      <c r="F93" s="16">
        <f t="shared" si="17"/>
        <v>38.6374647003454</v>
      </c>
      <c r="G93" s="15">
        <f t="shared" si="18"/>
        <v>14.4694533762058</v>
      </c>
      <c r="H93" s="17">
        <v>9</v>
      </c>
      <c r="I93" s="15">
        <f t="shared" si="25"/>
        <v>96.4630225080386</v>
      </c>
      <c r="J93" s="15">
        <f t="shared" si="19"/>
        <v>2.18357487922705</v>
      </c>
      <c r="K93" s="17">
        <v>13.56</v>
      </c>
      <c r="L93" s="15">
        <f t="shared" si="20"/>
        <v>109.178743961353</v>
      </c>
      <c r="M93" s="15">
        <f t="shared" si="21"/>
        <v>2.93901542983101</v>
      </c>
      <c r="N93" s="17">
        <v>8</v>
      </c>
      <c r="O93" s="15">
        <f t="shared" si="26"/>
        <v>58.7803085966201</v>
      </c>
      <c r="P93" s="15">
        <f t="shared" si="22"/>
        <v>28.1491907107671</v>
      </c>
      <c r="Q93" s="20">
        <v>100</v>
      </c>
      <c r="R93" s="15">
        <f t="shared" si="23"/>
        <v>100.532823967025</v>
      </c>
      <c r="S93" s="15">
        <f t="shared" si="24"/>
        <v>9.58262350936968</v>
      </c>
      <c r="T93" s="21">
        <v>15</v>
      </c>
      <c r="U93" s="22">
        <f t="shared" si="27"/>
        <v>63.8841567291312</v>
      </c>
    </row>
    <row r="94" spans="1:21">
      <c r="A94" s="12">
        <v>92</v>
      </c>
      <c r="B94" s="13" t="s">
        <v>113</v>
      </c>
      <c r="C94" s="14">
        <f t="shared" si="15"/>
        <v>70.3963560798177</v>
      </c>
      <c r="D94" s="15">
        <f t="shared" si="16"/>
        <v>15.4079585946397</v>
      </c>
      <c r="E94" s="16">
        <v>1006857.59</v>
      </c>
      <c r="F94" s="16">
        <f t="shared" si="17"/>
        <v>44.0227388418278</v>
      </c>
      <c r="G94" s="15">
        <f t="shared" si="18"/>
        <v>14.4694533762058</v>
      </c>
      <c r="H94" s="17">
        <v>9</v>
      </c>
      <c r="I94" s="15">
        <f t="shared" si="25"/>
        <v>96.4630225080386</v>
      </c>
      <c r="J94" s="15">
        <f t="shared" si="19"/>
        <v>2.30756843800322</v>
      </c>
      <c r="K94" s="17">
        <v>14.33</v>
      </c>
      <c r="L94" s="15">
        <f t="shared" si="20"/>
        <v>115.378421900161</v>
      </c>
      <c r="M94" s="15">
        <f t="shared" si="21"/>
        <v>3.67376928728876</v>
      </c>
      <c r="N94" s="17">
        <v>10</v>
      </c>
      <c r="O94" s="15">
        <f t="shared" si="26"/>
        <v>73.4753857457752</v>
      </c>
      <c r="P94" s="15">
        <f t="shared" si="22"/>
        <v>28.1491907107671</v>
      </c>
      <c r="Q94" s="20">
        <v>100</v>
      </c>
      <c r="R94" s="15">
        <f t="shared" si="23"/>
        <v>100.532823967025</v>
      </c>
      <c r="S94" s="15">
        <f t="shared" si="24"/>
        <v>6.38841567291312</v>
      </c>
      <c r="T94" s="21">
        <v>10</v>
      </c>
      <c r="U94" s="22">
        <f t="shared" si="27"/>
        <v>42.5894378194208</v>
      </c>
    </row>
    <row r="95" spans="1:21">
      <c r="A95" s="12">
        <v>93</v>
      </c>
      <c r="B95" s="13" t="s">
        <v>114</v>
      </c>
      <c r="C95" s="14">
        <f t="shared" si="15"/>
        <v>70.364703620806</v>
      </c>
      <c r="D95" s="15">
        <f t="shared" si="16"/>
        <v>15.6631885827301</v>
      </c>
      <c r="E95" s="16">
        <v>1023536</v>
      </c>
      <c r="F95" s="16">
        <f t="shared" si="17"/>
        <v>44.751967379229</v>
      </c>
      <c r="G95" s="15">
        <f t="shared" si="18"/>
        <v>16.0771704180064</v>
      </c>
      <c r="H95" s="17">
        <v>10</v>
      </c>
      <c r="I95" s="15">
        <f t="shared" si="25"/>
        <v>107.181136120043</v>
      </c>
      <c r="J95" s="15">
        <f t="shared" si="19"/>
        <v>1.70692431561997</v>
      </c>
      <c r="K95" s="17">
        <v>10.6</v>
      </c>
      <c r="L95" s="15">
        <f t="shared" si="20"/>
        <v>85.3462157809984</v>
      </c>
      <c r="M95" s="15">
        <f t="shared" si="21"/>
        <v>1.10213078618663</v>
      </c>
      <c r="N95" s="17">
        <v>3</v>
      </c>
      <c r="O95" s="15">
        <f t="shared" si="26"/>
        <v>22.0426157237325</v>
      </c>
      <c r="P95" s="15">
        <f t="shared" si="22"/>
        <v>28.1491907107671</v>
      </c>
      <c r="Q95" s="20">
        <v>100</v>
      </c>
      <c r="R95" s="15">
        <f t="shared" si="23"/>
        <v>100.532823967025</v>
      </c>
      <c r="S95" s="15">
        <f t="shared" si="24"/>
        <v>7.66609880749574</v>
      </c>
      <c r="T95" s="21">
        <v>12</v>
      </c>
      <c r="U95" s="22">
        <f t="shared" si="27"/>
        <v>51.1073253833049</v>
      </c>
    </row>
    <row r="96" spans="1:21">
      <c r="A96" s="12">
        <v>94</v>
      </c>
      <c r="B96" s="13" t="s">
        <v>115</v>
      </c>
      <c r="C96" s="14">
        <f t="shared" si="15"/>
        <v>70.058484124638</v>
      </c>
      <c r="D96" s="15">
        <f t="shared" si="16"/>
        <v>10.4121726169764</v>
      </c>
      <c r="E96" s="16">
        <v>680400</v>
      </c>
      <c r="F96" s="16">
        <f t="shared" si="17"/>
        <v>29.7490646199327</v>
      </c>
      <c r="G96" s="15">
        <f t="shared" si="18"/>
        <v>14.4694533762058</v>
      </c>
      <c r="H96" s="17">
        <v>9</v>
      </c>
      <c r="I96" s="15">
        <f t="shared" si="25"/>
        <v>96.4630225080386</v>
      </c>
      <c r="J96" s="15">
        <f t="shared" si="19"/>
        <v>2.28985507246377</v>
      </c>
      <c r="K96" s="17">
        <v>14.22</v>
      </c>
      <c r="L96" s="15">
        <f t="shared" si="20"/>
        <v>114.492753623188</v>
      </c>
      <c r="M96" s="15">
        <f t="shared" si="21"/>
        <v>4.77590007347539</v>
      </c>
      <c r="N96" s="17">
        <v>13</v>
      </c>
      <c r="O96" s="15">
        <f t="shared" si="26"/>
        <v>95.5180014695077</v>
      </c>
      <c r="P96" s="15">
        <f t="shared" si="22"/>
        <v>25.3342716396904</v>
      </c>
      <c r="Q96" s="20">
        <v>90</v>
      </c>
      <c r="R96" s="15">
        <f t="shared" si="23"/>
        <v>90.4795415703227</v>
      </c>
      <c r="S96" s="15">
        <f t="shared" si="24"/>
        <v>12.7768313458262</v>
      </c>
      <c r="T96" s="21">
        <v>20</v>
      </c>
      <c r="U96" s="22">
        <f t="shared" si="27"/>
        <v>85.1788756388416</v>
      </c>
    </row>
    <row r="97" spans="1:21">
      <c r="A97" s="12">
        <v>95</v>
      </c>
      <c r="B97" s="13" t="s">
        <v>116</v>
      </c>
      <c r="C97" s="14">
        <f t="shared" si="15"/>
        <v>69.8194146701002</v>
      </c>
      <c r="D97" s="15">
        <f t="shared" si="16"/>
        <v>15.2988350774355</v>
      </c>
      <c r="E97" s="16">
        <v>999726.74</v>
      </c>
      <c r="F97" s="16">
        <f t="shared" si="17"/>
        <v>43.7109573641014</v>
      </c>
      <c r="G97" s="15">
        <f t="shared" si="18"/>
        <v>11.2540192926045</v>
      </c>
      <c r="H97" s="17">
        <v>7</v>
      </c>
      <c r="I97" s="15">
        <f t="shared" si="25"/>
        <v>75.02679528403</v>
      </c>
      <c r="J97" s="15">
        <f t="shared" si="19"/>
        <v>1.7487922705314</v>
      </c>
      <c r="K97" s="17">
        <v>10.86</v>
      </c>
      <c r="L97" s="15">
        <f t="shared" si="20"/>
        <v>87.43961352657</v>
      </c>
      <c r="M97" s="15">
        <f t="shared" si="21"/>
        <v>6.98016164584864</v>
      </c>
      <c r="N97" s="17">
        <v>19</v>
      </c>
      <c r="O97" s="15">
        <f t="shared" si="26"/>
        <v>139.603232916973</v>
      </c>
      <c r="P97" s="15">
        <f t="shared" si="22"/>
        <v>28.1491907107671</v>
      </c>
      <c r="Q97" s="20">
        <v>100</v>
      </c>
      <c r="R97" s="15">
        <f t="shared" si="23"/>
        <v>100.532823967025</v>
      </c>
      <c r="S97" s="15">
        <f t="shared" si="24"/>
        <v>6.38841567291312</v>
      </c>
      <c r="T97" s="21">
        <v>10</v>
      </c>
      <c r="U97" s="22">
        <f t="shared" si="27"/>
        <v>42.5894378194208</v>
      </c>
    </row>
    <row r="98" spans="1:21">
      <c r="A98" s="12">
        <v>96</v>
      </c>
      <c r="B98" s="13" t="s">
        <v>117</v>
      </c>
      <c r="C98" s="14">
        <f t="shared" si="15"/>
        <v>68.6997850169836</v>
      </c>
      <c r="D98" s="15">
        <f t="shared" si="16"/>
        <v>6.38715248448058</v>
      </c>
      <c r="E98" s="16">
        <v>417378.65</v>
      </c>
      <c r="F98" s="16">
        <f t="shared" si="17"/>
        <v>18.2490070985159</v>
      </c>
      <c r="G98" s="15">
        <f t="shared" si="18"/>
        <v>14.4694533762058</v>
      </c>
      <c r="H98" s="17">
        <v>9</v>
      </c>
      <c r="I98" s="15">
        <f t="shared" si="25"/>
        <v>96.4630225080386</v>
      </c>
      <c r="J98" s="15">
        <f t="shared" si="19"/>
        <v>1.5024154589372</v>
      </c>
      <c r="K98" s="17">
        <v>9.33</v>
      </c>
      <c r="L98" s="15">
        <f t="shared" si="20"/>
        <v>75.1207729468599</v>
      </c>
      <c r="M98" s="15">
        <f t="shared" si="21"/>
        <v>4.77590007347539</v>
      </c>
      <c r="N98" s="17">
        <v>13</v>
      </c>
      <c r="O98" s="15">
        <f t="shared" si="26"/>
        <v>95.5180014695077</v>
      </c>
      <c r="P98" s="15">
        <f t="shared" si="22"/>
        <v>28.1491907107671</v>
      </c>
      <c r="Q98" s="20">
        <v>100</v>
      </c>
      <c r="R98" s="15">
        <f t="shared" si="23"/>
        <v>100.532823967025</v>
      </c>
      <c r="S98" s="15">
        <f t="shared" si="24"/>
        <v>13.4156729131175</v>
      </c>
      <c r="T98" s="21">
        <v>21</v>
      </c>
      <c r="U98" s="22">
        <f t="shared" si="27"/>
        <v>89.4378194207837</v>
      </c>
    </row>
    <row r="99" spans="1:21">
      <c r="A99" s="12">
        <v>97</v>
      </c>
      <c r="B99" s="13" t="s">
        <v>118</v>
      </c>
      <c r="C99" s="14">
        <f t="shared" si="15"/>
        <v>67.9556499635958</v>
      </c>
      <c r="D99" s="15">
        <f t="shared" si="16"/>
        <v>12.4192152979043</v>
      </c>
      <c r="E99" s="16">
        <v>811553.4</v>
      </c>
      <c r="F99" s="16">
        <f t="shared" si="17"/>
        <v>35.4834722797267</v>
      </c>
      <c r="G99" s="15">
        <f t="shared" si="18"/>
        <v>12.8617363344051</v>
      </c>
      <c r="H99" s="17">
        <v>8</v>
      </c>
      <c r="I99" s="15">
        <f t="shared" si="25"/>
        <v>85.7449088960343</v>
      </c>
      <c r="J99" s="15">
        <f t="shared" si="19"/>
        <v>2.45088566827697</v>
      </c>
      <c r="K99" s="17">
        <v>15.22</v>
      </c>
      <c r="L99" s="15">
        <f t="shared" si="20"/>
        <v>122.544283413849</v>
      </c>
      <c r="M99" s="15">
        <f t="shared" si="21"/>
        <v>4.40852314474651</v>
      </c>
      <c r="N99" s="17">
        <v>12</v>
      </c>
      <c r="O99" s="15">
        <f t="shared" si="26"/>
        <v>88.1704628949302</v>
      </c>
      <c r="P99" s="15">
        <f t="shared" si="22"/>
        <v>28.1491907107671</v>
      </c>
      <c r="Q99" s="20">
        <v>100</v>
      </c>
      <c r="R99" s="15">
        <f t="shared" si="23"/>
        <v>100.532823967025</v>
      </c>
      <c r="S99" s="15">
        <f t="shared" si="24"/>
        <v>7.66609880749574</v>
      </c>
      <c r="T99" s="21">
        <v>12</v>
      </c>
      <c r="U99" s="22">
        <f t="shared" si="27"/>
        <v>51.1073253833049</v>
      </c>
    </row>
    <row r="100" spans="1:21">
      <c r="A100" s="12">
        <v>98</v>
      </c>
      <c r="B100" s="13" t="s">
        <v>119</v>
      </c>
      <c r="C100" s="14">
        <f t="shared" si="15"/>
        <v>67.774687133832</v>
      </c>
      <c r="D100" s="15">
        <f t="shared" si="16"/>
        <v>15.4385167297568</v>
      </c>
      <c r="E100" s="16">
        <v>1008854.46</v>
      </c>
      <c r="F100" s="16">
        <f t="shared" si="17"/>
        <v>44.1100477993052</v>
      </c>
      <c r="G100" s="15">
        <f t="shared" si="18"/>
        <v>9.64630225080386</v>
      </c>
      <c r="H100" s="17">
        <v>6</v>
      </c>
      <c r="I100" s="15">
        <f t="shared" ref="I100:I146" si="28">100*(H100/9.33)</f>
        <v>64.3086816720257</v>
      </c>
      <c r="J100" s="15">
        <f t="shared" si="19"/>
        <v>2.73752012882448</v>
      </c>
      <c r="K100" s="17">
        <v>17</v>
      </c>
      <c r="L100" s="15">
        <f t="shared" si="20"/>
        <v>136.876006441224</v>
      </c>
      <c r="M100" s="15">
        <f t="shared" si="21"/>
        <v>4.77590007347539</v>
      </c>
      <c r="N100" s="17">
        <v>13</v>
      </c>
      <c r="O100" s="15">
        <f t="shared" si="26"/>
        <v>95.5180014695077</v>
      </c>
      <c r="P100" s="15">
        <f t="shared" si="22"/>
        <v>28.1491907107671</v>
      </c>
      <c r="Q100" s="20">
        <v>100</v>
      </c>
      <c r="R100" s="15">
        <f t="shared" si="23"/>
        <v>100.532823967025</v>
      </c>
      <c r="S100" s="15">
        <f t="shared" si="24"/>
        <v>7.02725724020443</v>
      </c>
      <c r="T100" s="21">
        <v>11</v>
      </c>
      <c r="U100" s="22">
        <f t="shared" si="27"/>
        <v>46.8483816013629</v>
      </c>
    </row>
    <row r="101" spans="1:21">
      <c r="A101" s="12">
        <v>99</v>
      </c>
      <c r="B101" s="13" t="s">
        <v>120</v>
      </c>
      <c r="C101" s="14">
        <f t="shared" si="15"/>
        <v>67.6085325195905</v>
      </c>
      <c r="D101" s="15">
        <f t="shared" si="16"/>
        <v>12.5989891708569</v>
      </c>
      <c r="E101" s="16">
        <v>823301.01</v>
      </c>
      <c r="F101" s="16">
        <f t="shared" si="17"/>
        <v>35.997111916734</v>
      </c>
      <c r="G101" s="15">
        <f t="shared" si="18"/>
        <v>9.64630225080386</v>
      </c>
      <c r="H101" s="17">
        <v>6</v>
      </c>
      <c r="I101" s="15">
        <f t="shared" si="28"/>
        <v>64.3086816720257</v>
      </c>
      <c r="J101" s="15">
        <f t="shared" si="19"/>
        <v>2.1207729468599</v>
      </c>
      <c r="K101" s="17">
        <v>13.17</v>
      </c>
      <c r="L101" s="15">
        <f t="shared" si="20"/>
        <v>106.038647342995</v>
      </c>
      <c r="M101" s="15">
        <f t="shared" si="21"/>
        <v>5.51065393093314</v>
      </c>
      <c r="N101" s="17">
        <v>15</v>
      </c>
      <c r="O101" s="15">
        <f t="shared" si="26"/>
        <v>110.213078618663</v>
      </c>
      <c r="P101" s="15">
        <f t="shared" si="22"/>
        <v>28.1491907107671</v>
      </c>
      <c r="Q101" s="20">
        <v>100</v>
      </c>
      <c r="R101" s="15">
        <f t="shared" si="23"/>
        <v>100.532823967025</v>
      </c>
      <c r="S101" s="15">
        <f t="shared" si="24"/>
        <v>9.58262350936968</v>
      </c>
      <c r="T101" s="21">
        <v>15</v>
      </c>
      <c r="U101" s="22">
        <f t="shared" ref="U101:U146" si="29">100*(T101/23.48)</f>
        <v>63.8841567291312</v>
      </c>
    </row>
    <row r="102" spans="1:21">
      <c r="A102" s="12">
        <v>100</v>
      </c>
      <c r="B102" s="13" t="s">
        <v>121</v>
      </c>
      <c r="C102" s="14">
        <f t="shared" si="15"/>
        <v>67.1801216323379</v>
      </c>
      <c r="D102" s="15">
        <f t="shared" si="16"/>
        <v>19.7861627135128</v>
      </c>
      <c r="E102" s="16">
        <v>1292958.31</v>
      </c>
      <c r="F102" s="16">
        <f t="shared" si="17"/>
        <v>56.5318934671795</v>
      </c>
      <c r="G102" s="15">
        <f t="shared" si="18"/>
        <v>9.64630225080386</v>
      </c>
      <c r="H102" s="17">
        <v>6</v>
      </c>
      <c r="I102" s="15">
        <f t="shared" si="28"/>
        <v>64.3086816720257</v>
      </c>
      <c r="J102" s="15">
        <f t="shared" si="19"/>
        <v>1.93236714975845</v>
      </c>
      <c r="K102" s="17">
        <v>12</v>
      </c>
      <c r="L102" s="15">
        <f t="shared" si="20"/>
        <v>96.6183574879227</v>
      </c>
      <c r="M102" s="15">
        <f t="shared" si="21"/>
        <v>0</v>
      </c>
      <c r="N102" s="17">
        <v>0</v>
      </c>
      <c r="O102" s="15">
        <f t="shared" si="26"/>
        <v>0</v>
      </c>
      <c r="P102" s="15">
        <f t="shared" si="22"/>
        <v>28.1491907107671</v>
      </c>
      <c r="Q102" s="20">
        <v>100</v>
      </c>
      <c r="R102" s="15">
        <f t="shared" si="23"/>
        <v>100.532823967025</v>
      </c>
      <c r="S102" s="15">
        <f t="shared" si="24"/>
        <v>7.66609880749574</v>
      </c>
      <c r="T102" s="21">
        <v>12</v>
      </c>
      <c r="U102" s="22">
        <f t="shared" si="29"/>
        <v>51.1073253833049</v>
      </c>
    </row>
    <row r="103" spans="1:21">
      <c r="A103" s="12">
        <v>101</v>
      </c>
      <c r="B103" s="13" t="s">
        <v>122</v>
      </c>
      <c r="C103" s="14">
        <f t="shared" si="15"/>
        <v>65.798180208546</v>
      </c>
      <c r="D103" s="15">
        <f t="shared" si="16"/>
        <v>4.49849256408969</v>
      </c>
      <c r="E103" s="16">
        <v>293961.16</v>
      </c>
      <c r="F103" s="16">
        <f t="shared" si="17"/>
        <v>12.8528358973991</v>
      </c>
      <c r="G103" s="15">
        <f t="shared" si="18"/>
        <v>14.4694533762058</v>
      </c>
      <c r="H103" s="17">
        <v>9</v>
      </c>
      <c r="I103" s="15">
        <f t="shared" si="28"/>
        <v>96.4630225080386</v>
      </c>
      <c r="J103" s="15">
        <f t="shared" si="19"/>
        <v>2.21417069243156</v>
      </c>
      <c r="K103" s="17">
        <v>13.75</v>
      </c>
      <c r="L103" s="15">
        <f t="shared" si="20"/>
        <v>110.708534621578</v>
      </c>
      <c r="M103" s="15">
        <f t="shared" si="21"/>
        <v>6.24540778839089</v>
      </c>
      <c r="N103" s="17">
        <v>17</v>
      </c>
      <c r="O103" s="15">
        <f t="shared" si="26"/>
        <v>124.908155767818</v>
      </c>
      <c r="P103" s="15">
        <f t="shared" si="22"/>
        <v>28.1491907107671</v>
      </c>
      <c r="Q103" s="20">
        <v>100</v>
      </c>
      <c r="R103" s="15">
        <f t="shared" si="23"/>
        <v>100.532823967025</v>
      </c>
      <c r="S103" s="15">
        <f t="shared" si="24"/>
        <v>10.221465076661</v>
      </c>
      <c r="T103" s="21">
        <v>16</v>
      </c>
      <c r="U103" s="22">
        <f t="shared" si="29"/>
        <v>68.1431005110733</v>
      </c>
    </row>
    <row r="104" spans="1:21">
      <c r="A104" s="12">
        <v>102</v>
      </c>
      <c r="B104" s="13" t="s">
        <v>123</v>
      </c>
      <c r="C104" s="14">
        <f t="shared" si="15"/>
        <v>65.195520206168</v>
      </c>
      <c r="D104" s="15">
        <f t="shared" si="16"/>
        <v>4.29049059335495</v>
      </c>
      <c r="E104" s="16">
        <v>280368.94</v>
      </c>
      <c r="F104" s="16">
        <f t="shared" si="17"/>
        <v>12.2585445524427</v>
      </c>
      <c r="G104" s="15">
        <f t="shared" si="18"/>
        <v>17.6848874598071</v>
      </c>
      <c r="H104" s="17">
        <v>11</v>
      </c>
      <c r="I104" s="15">
        <f t="shared" si="28"/>
        <v>117.899249732047</v>
      </c>
      <c r="J104" s="15">
        <f t="shared" si="19"/>
        <v>2.35748792270531</v>
      </c>
      <c r="K104" s="17">
        <v>14.64</v>
      </c>
      <c r="L104" s="15">
        <f t="shared" si="20"/>
        <v>117.874396135266</v>
      </c>
      <c r="M104" s="15">
        <f t="shared" si="21"/>
        <v>4.40852314474651</v>
      </c>
      <c r="N104" s="17">
        <v>12</v>
      </c>
      <c r="O104" s="15">
        <f t="shared" si="26"/>
        <v>88.1704628949302</v>
      </c>
      <c r="P104" s="15">
        <f t="shared" si="22"/>
        <v>28.1491907107671</v>
      </c>
      <c r="Q104" s="20">
        <v>100</v>
      </c>
      <c r="R104" s="15">
        <f t="shared" si="23"/>
        <v>100.532823967025</v>
      </c>
      <c r="S104" s="15">
        <f t="shared" si="24"/>
        <v>8.30494037478705</v>
      </c>
      <c r="T104" s="21">
        <v>13</v>
      </c>
      <c r="U104" s="22">
        <f t="shared" si="29"/>
        <v>55.366269165247</v>
      </c>
    </row>
    <row r="105" spans="1:21">
      <c r="A105" s="12">
        <v>103</v>
      </c>
      <c r="B105" s="13" t="s">
        <v>124</v>
      </c>
      <c r="C105" s="14">
        <f t="shared" si="15"/>
        <v>64.9096322437523</v>
      </c>
      <c r="D105" s="15">
        <f t="shared" si="16"/>
        <v>4.25067275581458</v>
      </c>
      <c r="E105" s="16">
        <v>277766.98</v>
      </c>
      <c r="F105" s="16">
        <f t="shared" si="17"/>
        <v>12.1447793023274</v>
      </c>
      <c r="G105" s="15">
        <f t="shared" si="18"/>
        <v>14.4694533762058</v>
      </c>
      <c r="H105" s="17">
        <v>9</v>
      </c>
      <c r="I105" s="15">
        <f t="shared" si="28"/>
        <v>96.4630225080386</v>
      </c>
      <c r="J105" s="15">
        <f t="shared" si="19"/>
        <v>0.183574879227053</v>
      </c>
      <c r="K105" s="17">
        <v>1.14</v>
      </c>
      <c r="L105" s="15">
        <f t="shared" si="20"/>
        <v>9.17874396135266</v>
      </c>
      <c r="M105" s="15">
        <f t="shared" si="21"/>
        <v>9.55180014695077</v>
      </c>
      <c r="N105" s="17">
        <v>26</v>
      </c>
      <c r="O105" s="15">
        <f t="shared" si="26"/>
        <v>191.036002939015</v>
      </c>
      <c r="P105" s="15">
        <f t="shared" si="22"/>
        <v>28.1491907107671</v>
      </c>
      <c r="Q105" s="20">
        <v>100</v>
      </c>
      <c r="R105" s="15">
        <f t="shared" si="23"/>
        <v>100.532823967025</v>
      </c>
      <c r="S105" s="15">
        <f t="shared" si="24"/>
        <v>8.30494037478705</v>
      </c>
      <c r="T105" s="21">
        <v>13</v>
      </c>
      <c r="U105" s="22">
        <f t="shared" si="29"/>
        <v>55.366269165247</v>
      </c>
    </row>
    <row r="106" spans="1:21">
      <c r="A106" s="12">
        <v>104</v>
      </c>
      <c r="B106" s="13" t="s">
        <v>125</v>
      </c>
      <c r="C106" s="14">
        <f t="shared" si="15"/>
        <v>64.4808562403684</v>
      </c>
      <c r="D106" s="15">
        <f t="shared" si="16"/>
        <v>3.56575226713734</v>
      </c>
      <c r="E106" s="16">
        <v>233009.76</v>
      </c>
      <c r="F106" s="16">
        <f t="shared" si="17"/>
        <v>10.1878636203924</v>
      </c>
      <c r="G106" s="15">
        <f t="shared" si="18"/>
        <v>17.6848874598071</v>
      </c>
      <c r="H106" s="17">
        <v>11</v>
      </c>
      <c r="I106" s="15">
        <f t="shared" si="28"/>
        <v>117.899249732047</v>
      </c>
      <c r="J106" s="15">
        <f t="shared" si="19"/>
        <v>2.72302737520129</v>
      </c>
      <c r="K106" s="17">
        <v>16.91</v>
      </c>
      <c r="L106" s="15">
        <f t="shared" si="20"/>
        <v>136.151368760064</v>
      </c>
      <c r="M106" s="15">
        <f t="shared" si="21"/>
        <v>3.67376928728876</v>
      </c>
      <c r="N106" s="17">
        <v>10</v>
      </c>
      <c r="O106" s="15">
        <f t="shared" si="26"/>
        <v>73.4753857457752</v>
      </c>
      <c r="P106" s="15">
        <f t="shared" si="22"/>
        <v>25.3342716396904</v>
      </c>
      <c r="Q106" s="20">
        <v>90</v>
      </c>
      <c r="R106" s="15">
        <f t="shared" si="23"/>
        <v>90.4795415703227</v>
      </c>
      <c r="S106" s="15">
        <f t="shared" si="24"/>
        <v>11.4991482112436</v>
      </c>
      <c r="T106" s="21">
        <v>18</v>
      </c>
      <c r="U106" s="22">
        <f t="shared" si="29"/>
        <v>76.6609880749574</v>
      </c>
    </row>
    <row r="107" spans="1:21">
      <c r="A107" s="12">
        <v>105</v>
      </c>
      <c r="B107" s="13" t="s">
        <v>126</v>
      </c>
      <c r="C107" s="14">
        <f t="shared" si="15"/>
        <v>64.0213581334858</v>
      </c>
      <c r="D107" s="15">
        <f t="shared" si="16"/>
        <v>11.0310532428008</v>
      </c>
      <c r="E107" s="16">
        <v>720841.74</v>
      </c>
      <c r="F107" s="16">
        <f t="shared" si="17"/>
        <v>31.5172949794308</v>
      </c>
      <c r="G107" s="15">
        <f t="shared" si="18"/>
        <v>12.8617363344051</v>
      </c>
      <c r="H107" s="17">
        <v>8</v>
      </c>
      <c r="I107" s="15">
        <f t="shared" si="28"/>
        <v>85.7449088960343</v>
      </c>
      <c r="J107" s="15">
        <f t="shared" si="19"/>
        <v>3.01932367149758</v>
      </c>
      <c r="K107" s="17">
        <v>18.75</v>
      </c>
      <c r="L107" s="15">
        <f t="shared" si="20"/>
        <v>150.966183574879</v>
      </c>
      <c r="M107" s="15">
        <f t="shared" si="21"/>
        <v>2.57163850110213</v>
      </c>
      <c r="N107" s="17">
        <v>7</v>
      </c>
      <c r="O107" s="15">
        <f t="shared" si="26"/>
        <v>51.4327700220426</v>
      </c>
      <c r="P107" s="15">
        <f t="shared" si="22"/>
        <v>28.1491907107671</v>
      </c>
      <c r="Q107" s="20">
        <v>100</v>
      </c>
      <c r="R107" s="15">
        <f t="shared" si="23"/>
        <v>100.532823967025</v>
      </c>
      <c r="S107" s="15">
        <f t="shared" si="24"/>
        <v>6.38841567291312</v>
      </c>
      <c r="T107" s="21">
        <v>10</v>
      </c>
      <c r="U107" s="22">
        <f t="shared" si="29"/>
        <v>42.5894378194208</v>
      </c>
    </row>
    <row r="108" spans="1:21">
      <c r="A108" s="12">
        <v>106</v>
      </c>
      <c r="B108" s="13" t="s">
        <v>127</v>
      </c>
      <c r="C108" s="14">
        <f t="shared" si="15"/>
        <v>63.3703868564775</v>
      </c>
      <c r="D108" s="15">
        <f t="shared" si="16"/>
        <v>9.22756363956937</v>
      </c>
      <c r="E108" s="16">
        <v>602989.84</v>
      </c>
      <c r="F108" s="16">
        <f t="shared" si="17"/>
        <v>26.3644675416268</v>
      </c>
      <c r="G108" s="15">
        <f t="shared" si="18"/>
        <v>8.03858520900322</v>
      </c>
      <c r="H108" s="17">
        <v>5</v>
      </c>
      <c r="I108" s="15">
        <f t="shared" si="28"/>
        <v>53.5905680600214</v>
      </c>
      <c r="J108" s="15">
        <f t="shared" si="19"/>
        <v>2.31884057971014</v>
      </c>
      <c r="K108" s="17">
        <v>14.4</v>
      </c>
      <c r="L108" s="15">
        <f t="shared" si="20"/>
        <v>115.942028985507</v>
      </c>
      <c r="M108" s="15">
        <f t="shared" si="21"/>
        <v>4.77590007347539</v>
      </c>
      <c r="N108" s="17">
        <v>13</v>
      </c>
      <c r="O108" s="15">
        <f t="shared" si="26"/>
        <v>95.5180014695077</v>
      </c>
      <c r="P108" s="15">
        <f t="shared" si="22"/>
        <v>28.1491907107671</v>
      </c>
      <c r="Q108" s="20">
        <v>100</v>
      </c>
      <c r="R108" s="15">
        <f t="shared" si="23"/>
        <v>100.532823967025</v>
      </c>
      <c r="S108" s="15">
        <f t="shared" si="24"/>
        <v>10.8603066439523</v>
      </c>
      <c r="T108" s="21">
        <v>17</v>
      </c>
      <c r="U108" s="22">
        <f t="shared" si="29"/>
        <v>72.4020442930153</v>
      </c>
    </row>
    <row r="109" spans="1:21">
      <c r="A109" s="12">
        <v>107</v>
      </c>
      <c r="B109" s="13" t="s">
        <v>128</v>
      </c>
      <c r="C109" s="14">
        <f t="shared" si="15"/>
        <v>63.2886143160127</v>
      </c>
      <c r="D109" s="15">
        <f t="shared" si="16"/>
        <v>12.2557841286916</v>
      </c>
      <c r="E109" s="16">
        <v>800873.73</v>
      </c>
      <c r="F109" s="16">
        <f t="shared" si="17"/>
        <v>35.016526081976</v>
      </c>
      <c r="G109" s="15">
        <f t="shared" si="18"/>
        <v>8.03858520900322</v>
      </c>
      <c r="H109" s="17">
        <v>5</v>
      </c>
      <c r="I109" s="15">
        <f t="shared" si="28"/>
        <v>53.5905680600214</v>
      </c>
      <c r="J109" s="15">
        <f t="shared" si="19"/>
        <v>2.86634460547504</v>
      </c>
      <c r="K109" s="17">
        <v>17.8</v>
      </c>
      <c r="L109" s="15">
        <f t="shared" si="20"/>
        <v>143.317230273752</v>
      </c>
      <c r="M109" s="15">
        <f t="shared" si="21"/>
        <v>3.67376928728876</v>
      </c>
      <c r="N109" s="17">
        <v>10</v>
      </c>
      <c r="O109" s="15">
        <f t="shared" si="26"/>
        <v>73.4753857457752</v>
      </c>
      <c r="P109" s="15">
        <f t="shared" si="22"/>
        <v>28.1491907107671</v>
      </c>
      <c r="Q109" s="20">
        <v>100</v>
      </c>
      <c r="R109" s="15">
        <f t="shared" si="23"/>
        <v>100.532823967025</v>
      </c>
      <c r="S109" s="15">
        <f t="shared" si="24"/>
        <v>8.30494037478705</v>
      </c>
      <c r="T109" s="21">
        <v>13</v>
      </c>
      <c r="U109" s="22">
        <f t="shared" si="29"/>
        <v>55.366269165247</v>
      </c>
    </row>
    <row r="110" spans="1:21">
      <c r="A110" s="12">
        <v>108</v>
      </c>
      <c r="B110" s="13" t="s">
        <v>129</v>
      </c>
      <c r="C110" s="14">
        <f t="shared" si="15"/>
        <v>63.1855601206132</v>
      </c>
      <c r="D110" s="15">
        <f t="shared" si="16"/>
        <v>12.4192152979043</v>
      </c>
      <c r="E110" s="16">
        <v>811553.4</v>
      </c>
      <c r="F110" s="16">
        <f t="shared" si="17"/>
        <v>35.4834722797267</v>
      </c>
      <c r="G110" s="15">
        <f t="shared" si="18"/>
        <v>9.64630225080386</v>
      </c>
      <c r="H110" s="17">
        <v>6</v>
      </c>
      <c r="I110" s="15">
        <f t="shared" si="28"/>
        <v>64.3086816720257</v>
      </c>
      <c r="J110" s="15">
        <f t="shared" si="19"/>
        <v>2.17391304347826</v>
      </c>
      <c r="K110" s="17">
        <v>13.5</v>
      </c>
      <c r="L110" s="15">
        <f t="shared" si="20"/>
        <v>108.695652173913</v>
      </c>
      <c r="M110" s="15">
        <f t="shared" si="21"/>
        <v>4.40852314474651</v>
      </c>
      <c r="N110" s="17">
        <v>12</v>
      </c>
      <c r="O110" s="15">
        <f t="shared" si="26"/>
        <v>88.1704628949302</v>
      </c>
      <c r="P110" s="15">
        <f t="shared" si="22"/>
        <v>28.1491907107671</v>
      </c>
      <c r="Q110" s="20">
        <v>100</v>
      </c>
      <c r="R110" s="15">
        <f t="shared" si="23"/>
        <v>100.532823967025</v>
      </c>
      <c r="S110" s="15">
        <f t="shared" si="24"/>
        <v>6.38841567291312</v>
      </c>
      <c r="T110" s="21">
        <v>10</v>
      </c>
      <c r="U110" s="22">
        <f t="shared" si="29"/>
        <v>42.5894378194208</v>
      </c>
    </row>
    <row r="111" spans="1:21">
      <c r="A111" s="12">
        <v>109</v>
      </c>
      <c r="B111" s="13" t="s">
        <v>130</v>
      </c>
      <c r="C111" s="14">
        <f t="shared" si="15"/>
        <v>62.8676056445944</v>
      </c>
      <c r="D111" s="15">
        <f t="shared" si="16"/>
        <v>12.9970452751565</v>
      </c>
      <c r="E111" s="16">
        <v>849312.62</v>
      </c>
      <c r="F111" s="16">
        <f t="shared" si="17"/>
        <v>37.1344150718758</v>
      </c>
      <c r="G111" s="15">
        <f t="shared" si="18"/>
        <v>9.64630225080386</v>
      </c>
      <c r="H111" s="17">
        <v>6</v>
      </c>
      <c r="I111" s="15">
        <f t="shared" si="28"/>
        <v>64.3086816720257</v>
      </c>
      <c r="J111" s="15">
        <f t="shared" si="19"/>
        <v>2.01288244766506</v>
      </c>
      <c r="K111" s="17">
        <v>12.5</v>
      </c>
      <c r="L111" s="15">
        <f t="shared" si="20"/>
        <v>100.644122383253</v>
      </c>
      <c r="M111" s="15">
        <f t="shared" si="21"/>
        <v>3.67376928728876</v>
      </c>
      <c r="N111" s="17">
        <v>10</v>
      </c>
      <c r="O111" s="15">
        <f t="shared" si="26"/>
        <v>73.4753857457752</v>
      </c>
      <c r="P111" s="15">
        <f t="shared" si="22"/>
        <v>28.1491907107671</v>
      </c>
      <c r="Q111" s="20">
        <v>100</v>
      </c>
      <c r="R111" s="15">
        <f t="shared" si="23"/>
        <v>100.532823967025</v>
      </c>
      <c r="S111" s="15">
        <f t="shared" si="24"/>
        <v>6.38841567291312</v>
      </c>
      <c r="T111" s="21">
        <v>10</v>
      </c>
      <c r="U111" s="22">
        <f t="shared" si="29"/>
        <v>42.5894378194208</v>
      </c>
    </row>
    <row r="112" spans="1:21">
      <c r="A112" s="12">
        <v>110</v>
      </c>
      <c r="B112" s="13" t="s">
        <v>131</v>
      </c>
      <c r="C112" s="14">
        <f t="shared" si="15"/>
        <v>62.5480725695309</v>
      </c>
      <c r="D112" s="15">
        <f t="shared" si="16"/>
        <v>5.95227931120093</v>
      </c>
      <c r="E112" s="16">
        <v>388961.17</v>
      </c>
      <c r="F112" s="16">
        <f t="shared" si="17"/>
        <v>17.0065123177169</v>
      </c>
      <c r="G112" s="15">
        <f t="shared" si="18"/>
        <v>12.8617363344051</v>
      </c>
      <c r="H112" s="17">
        <v>8</v>
      </c>
      <c r="I112" s="15">
        <f t="shared" si="28"/>
        <v>85.7449088960343</v>
      </c>
      <c r="J112" s="15">
        <f t="shared" si="19"/>
        <v>2.50402576489533</v>
      </c>
      <c r="K112" s="17">
        <v>15.55</v>
      </c>
      <c r="L112" s="15">
        <f t="shared" si="20"/>
        <v>125.201288244767</v>
      </c>
      <c r="M112" s="15">
        <f t="shared" si="21"/>
        <v>4.77590007347539</v>
      </c>
      <c r="N112" s="17">
        <v>13</v>
      </c>
      <c r="O112" s="15">
        <f t="shared" si="26"/>
        <v>95.5180014695077</v>
      </c>
      <c r="P112" s="15">
        <f t="shared" si="22"/>
        <v>28.1491907107671</v>
      </c>
      <c r="Q112" s="20">
        <v>100</v>
      </c>
      <c r="R112" s="15">
        <f t="shared" si="23"/>
        <v>100.532823967025</v>
      </c>
      <c r="S112" s="15">
        <f t="shared" si="24"/>
        <v>8.30494037478705</v>
      </c>
      <c r="T112" s="21">
        <v>13</v>
      </c>
      <c r="U112" s="22">
        <f t="shared" si="29"/>
        <v>55.366269165247</v>
      </c>
    </row>
    <row r="113" spans="1:21">
      <c r="A113" s="12">
        <v>111</v>
      </c>
      <c r="B113" s="13" t="s">
        <v>132</v>
      </c>
      <c r="C113" s="14">
        <f t="shared" si="15"/>
        <v>62.3409179012201</v>
      </c>
      <c r="D113" s="15">
        <f t="shared" si="16"/>
        <v>12.7743052750215</v>
      </c>
      <c r="E113" s="16">
        <v>834757.32</v>
      </c>
      <c r="F113" s="16">
        <f t="shared" si="17"/>
        <v>36.49801507149</v>
      </c>
      <c r="G113" s="15">
        <f t="shared" si="18"/>
        <v>11.2540192926045</v>
      </c>
      <c r="H113" s="17">
        <v>7</v>
      </c>
      <c r="I113" s="15">
        <f t="shared" si="28"/>
        <v>75.02679528403</v>
      </c>
      <c r="J113" s="15">
        <f t="shared" si="19"/>
        <v>1.84219001610306</v>
      </c>
      <c r="K113" s="17">
        <v>11.44</v>
      </c>
      <c r="L113" s="15">
        <f t="shared" si="20"/>
        <v>92.109500805153</v>
      </c>
      <c r="M113" s="15">
        <f t="shared" si="21"/>
        <v>2.57163850110213</v>
      </c>
      <c r="N113" s="17">
        <v>7</v>
      </c>
      <c r="O113" s="15">
        <f t="shared" si="26"/>
        <v>51.4327700220426</v>
      </c>
      <c r="P113" s="15">
        <f t="shared" si="22"/>
        <v>28.1491907107671</v>
      </c>
      <c r="Q113" s="20">
        <v>100</v>
      </c>
      <c r="R113" s="15">
        <f t="shared" si="23"/>
        <v>100.532823967025</v>
      </c>
      <c r="S113" s="15">
        <f t="shared" si="24"/>
        <v>5.74957410562181</v>
      </c>
      <c r="T113" s="21">
        <v>9</v>
      </c>
      <c r="U113" s="22">
        <f t="shared" si="29"/>
        <v>38.3304940374787</v>
      </c>
    </row>
    <row r="114" spans="1:21">
      <c r="A114" s="12">
        <v>112</v>
      </c>
      <c r="B114" s="13" t="s">
        <v>133</v>
      </c>
      <c r="C114" s="14">
        <f t="shared" si="15"/>
        <v>62.0903688587687</v>
      </c>
      <c r="D114" s="15">
        <f t="shared" si="16"/>
        <v>7.73859066597633</v>
      </c>
      <c r="E114" s="16">
        <v>505690.53</v>
      </c>
      <c r="F114" s="16">
        <f t="shared" si="17"/>
        <v>22.1102590456467</v>
      </c>
      <c r="G114" s="15">
        <f t="shared" si="18"/>
        <v>11.2540192926045</v>
      </c>
      <c r="H114" s="17">
        <v>7</v>
      </c>
      <c r="I114" s="15">
        <f t="shared" si="28"/>
        <v>75.02679528403</v>
      </c>
      <c r="J114" s="15">
        <f t="shared" si="19"/>
        <v>2.23510466988728</v>
      </c>
      <c r="K114" s="17">
        <v>13.88</v>
      </c>
      <c r="L114" s="15">
        <f t="shared" si="20"/>
        <v>111.755233494364</v>
      </c>
      <c r="M114" s="15">
        <f t="shared" si="21"/>
        <v>4.40852314474651</v>
      </c>
      <c r="N114" s="17">
        <v>12</v>
      </c>
      <c r="O114" s="15">
        <f t="shared" si="26"/>
        <v>88.1704628949302</v>
      </c>
      <c r="P114" s="15">
        <f t="shared" si="22"/>
        <v>28.1491907107671</v>
      </c>
      <c r="Q114" s="20">
        <v>100</v>
      </c>
      <c r="R114" s="15">
        <f t="shared" si="23"/>
        <v>100.532823967025</v>
      </c>
      <c r="S114" s="15">
        <f t="shared" si="24"/>
        <v>8.30494037478705</v>
      </c>
      <c r="T114" s="21">
        <v>13</v>
      </c>
      <c r="U114" s="22">
        <f t="shared" si="29"/>
        <v>55.366269165247</v>
      </c>
    </row>
    <row r="115" spans="1:21">
      <c r="A115" s="12">
        <v>113</v>
      </c>
      <c r="B115" s="13" t="s">
        <v>134</v>
      </c>
      <c r="C115" s="14">
        <f t="shared" si="15"/>
        <v>62.0120822839958</v>
      </c>
      <c r="D115" s="15">
        <f t="shared" si="16"/>
        <v>5.34862717646467</v>
      </c>
      <c r="E115" s="16">
        <v>349514.56</v>
      </c>
      <c r="F115" s="16">
        <f t="shared" si="17"/>
        <v>15.2817919327562</v>
      </c>
      <c r="G115" s="15">
        <f t="shared" si="18"/>
        <v>12.8617363344051</v>
      </c>
      <c r="H115" s="17">
        <v>8</v>
      </c>
      <c r="I115" s="15">
        <f t="shared" si="28"/>
        <v>85.7449088960343</v>
      </c>
      <c r="J115" s="15">
        <f t="shared" si="19"/>
        <v>2.39613526570048</v>
      </c>
      <c r="K115" s="17">
        <v>14.88</v>
      </c>
      <c r="L115" s="15">
        <f t="shared" si="20"/>
        <v>119.806763285024</v>
      </c>
      <c r="M115" s="15">
        <f t="shared" si="21"/>
        <v>3.67376928728876</v>
      </c>
      <c r="N115" s="17">
        <v>10</v>
      </c>
      <c r="O115" s="15">
        <f t="shared" si="26"/>
        <v>73.4753857457752</v>
      </c>
      <c r="P115" s="15">
        <f t="shared" si="22"/>
        <v>28.1491907107671</v>
      </c>
      <c r="Q115" s="20">
        <v>100</v>
      </c>
      <c r="R115" s="15">
        <f t="shared" si="23"/>
        <v>100.532823967025</v>
      </c>
      <c r="S115" s="15">
        <f t="shared" si="24"/>
        <v>9.58262350936968</v>
      </c>
      <c r="T115" s="21">
        <v>15</v>
      </c>
      <c r="U115" s="22">
        <f t="shared" si="29"/>
        <v>63.8841567291312</v>
      </c>
    </row>
    <row r="116" spans="1:21">
      <c r="A116" s="12">
        <v>114</v>
      </c>
      <c r="B116" s="13" t="s">
        <v>135</v>
      </c>
      <c r="C116" s="14">
        <f t="shared" si="15"/>
        <v>61.7774939320784</v>
      </c>
      <c r="D116" s="15">
        <f t="shared" si="16"/>
        <v>10.6578604089538</v>
      </c>
      <c r="E116" s="16">
        <v>696454.86</v>
      </c>
      <c r="F116" s="16">
        <f t="shared" si="17"/>
        <v>30.4510297398679</v>
      </c>
      <c r="G116" s="15">
        <f t="shared" si="18"/>
        <v>11.2540192926045</v>
      </c>
      <c r="H116" s="17">
        <v>7</v>
      </c>
      <c r="I116" s="15">
        <f t="shared" si="28"/>
        <v>75.02679528403</v>
      </c>
      <c r="J116" s="15">
        <f t="shared" si="19"/>
        <v>0.919484702093398</v>
      </c>
      <c r="K116" s="17">
        <v>5.71</v>
      </c>
      <c r="L116" s="15">
        <f t="shared" si="20"/>
        <v>45.9742351046699</v>
      </c>
      <c r="M116" s="15">
        <f t="shared" si="21"/>
        <v>4.40852314474651</v>
      </c>
      <c r="N116" s="17">
        <v>12</v>
      </c>
      <c r="O116" s="15">
        <f t="shared" si="26"/>
        <v>88.1704628949302</v>
      </c>
      <c r="P116" s="15">
        <f t="shared" si="22"/>
        <v>28.1491907107671</v>
      </c>
      <c r="Q116" s="20">
        <v>100</v>
      </c>
      <c r="R116" s="15">
        <f t="shared" si="23"/>
        <v>100.532823967025</v>
      </c>
      <c r="S116" s="15">
        <f t="shared" si="24"/>
        <v>6.38841567291312</v>
      </c>
      <c r="T116" s="21">
        <v>10</v>
      </c>
      <c r="U116" s="22">
        <f t="shared" si="29"/>
        <v>42.5894378194208</v>
      </c>
    </row>
    <row r="117" spans="1:21">
      <c r="A117" s="12">
        <v>115</v>
      </c>
      <c r="B117" s="13" t="s">
        <v>136</v>
      </c>
      <c r="C117" s="14">
        <f t="shared" si="15"/>
        <v>60.9541887443065</v>
      </c>
      <c r="D117" s="15">
        <f t="shared" si="16"/>
        <v>9.1891980583214</v>
      </c>
      <c r="E117" s="16">
        <v>600482.78</v>
      </c>
      <c r="F117" s="16">
        <f t="shared" si="17"/>
        <v>26.254851595204</v>
      </c>
      <c r="G117" s="15">
        <f t="shared" si="18"/>
        <v>9.64630225080386</v>
      </c>
      <c r="H117" s="17">
        <v>6</v>
      </c>
      <c r="I117" s="15">
        <f t="shared" si="28"/>
        <v>64.3086816720257</v>
      </c>
      <c r="J117" s="15">
        <f t="shared" si="19"/>
        <v>2.62962962962963</v>
      </c>
      <c r="K117" s="17">
        <v>16.33</v>
      </c>
      <c r="L117" s="15">
        <f t="shared" si="20"/>
        <v>131.481481481481</v>
      </c>
      <c r="M117" s="15">
        <f t="shared" si="21"/>
        <v>3.67376928728876</v>
      </c>
      <c r="N117" s="17">
        <v>10</v>
      </c>
      <c r="O117" s="15">
        <f t="shared" si="26"/>
        <v>73.4753857457752</v>
      </c>
      <c r="P117" s="15">
        <f t="shared" si="22"/>
        <v>28.1491907107671</v>
      </c>
      <c r="Q117" s="20">
        <v>100</v>
      </c>
      <c r="R117" s="15">
        <f t="shared" si="23"/>
        <v>100.532823967025</v>
      </c>
      <c r="S117" s="15">
        <f t="shared" si="24"/>
        <v>7.66609880749574</v>
      </c>
      <c r="T117" s="21">
        <v>12</v>
      </c>
      <c r="U117" s="22">
        <f t="shared" si="29"/>
        <v>51.1073253833049</v>
      </c>
    </row>
    <row r="118" spans="1:21">
      <c r="A118" s="12">
        <v>116</v>
      </c>
      <c r="B118" s="13" t="s">
        <v>137</v>
      </c>
      <c r="C118" s="14">
        <f t="shared" si="15"/>
        <v>60.545044804711</v>
      </c>
      <c r="D118" s="15">
        <f t="shared" si="16"/>
        <v>9.26227776798351</v>
      </c>
      <c r="E118" s="16">
        <v>605258.29</v>
      </c>
      <c r="F118" s="16">
        <f t="shared" si="17"/>
        <v>26.4636507656672</v>
      </c>
      <c r="G118" s="15">
        <f t="shared" si="18"/>
        <v>6.43086816720257</v>
      </c>
      <c r="H118" s="17">
        <v>4</v>
      </c>
      <c r="I118" s="15">
        <f t="shared" si="28"/>
        <v>42.8724544480172</v>
      </c>
      <c r="J118" s="15">
        <f t="shared" si="19"/>
        <v>1.52979066022544</v>
      </c>
      <c r="K118" s="17">
        <v>9.5</v>
      </c>
      <c r="L118" s="15">
        <f t="shared" si="20"/>
        <v>76.4895330112721</v>
      </c>
      <c r="M118" s="15">
        <f t="shared" si="21"/>
        <v>3.67376928728876</v>
      </c>
      <c r="N118" s="17">
        <v>10</v>
      </c>
      <c r="O118" s="15">
        <f t="shared" si="26"/>
        <v>73.4753857457752</v>
      </c>
      <c r="P118" s="15">
        <f t="shared" si="22"/>
        <v>28.1491907107671</v>
      </c>
      <c r="Q118" s="20">
        <v>100</v>
      </c>
      <c r="R118" s="15">
        <f t="shared" si="23"/>
        <v>100.532823967025</v>
      </c>
      <c r="S118" s="15">
        <f t="shared" si="24"/>
        <v>11.4991482112436</v>
      </c>
      <c r="T118" s="21">
        <v>18</v>
      </c>
      <c r="U118" s="22">
        <f t="shared" si="29"/>
        <v>76.6609880749574</v>
      </c>
    </row>
    <row r="119" ht="24" spans="1:21">
      <c r="A119" s="12">
        <v>117</v>
      </c>
      <c r="B119" s="13" t="s">
        <v>138</v>
      </c>
      <c r="C119" s="14">
        <f t="shared" si="15"/>
        <v>60.2282696421214</v>
      </c>
      <c r="D119" s="15">
        <f t="shared" si="16"/>
        <v>12.3131193295398</v>
      </c>
      <c r="E119" s="16">
        <v>804620.39</v>
      </c>
      <c r="F119" s="16">
        <f t="shared" si="17"/>
        <v>35.1803409415423</v>
      </c>
      <c r="G119" s="15">
        <f t="shared" si="18"/>
        <v>4.82315112540193</v>
      </c>
      <c r="H119" s="17">
        <v>3</v>
      </c>
      <c r="I119" s="15">
        <f t="shared" si="28"/>
        <v>32.1543408360129</v>
      </c>
      <c r="J119" s="15">
        <f t="shared" si="19"/>
        <v>1.12721417069243</v>
      </c>
      <c r="K119" s="17">
        <v>7</v>
      </c>
      <c r="L119" s="15">
        <f t="shared" si="20"/>
        <v>56.3607085346216</v>
      </c>
      <c r="M119" s="15">
        <f t="shared" si="21"/>
        <v>5.51065393093314</v>
      </c>
      <c r="N119" s="17">
        <v>15</v>
      </c>
      <c r="O119" s="15">
        <f t="shared" si="26"/>
        <v>110.213078618663</v>
      </c>
      <c r="P119" s="15">
        <f t="shared" si="22"/>
        <v>28.1491907107671</v>
      </c>
      <c r="Q119" s="20">
        <v>100</v>
      </c>
      <c r="R119" s="15">
        <f t="shared" si="23"/>
        <v>100.532823967025</v>
      </c>
      <c r="S119" s="15">
        <f t="shared" si="24"/>
        <v>8.30494037478705</v>
      </c>
      <c r="T119" s="21">
        <v>13</v>
      </c>
      <c r="U119" s="22">
        <f t="shared" si="29"/>
        <v>55.366269165247</v>
      </c>
    </row>
    <row r="120" spans="1:21">
      <c r="A120" s="12">
        <v>118</v>
      </c>
      <c r="B120" s="13" t="s">
        <v>139</v>
      </c>
      <c r="C120" s="14">
        <f t="shared" si="15"/>
        <v>60.0531375461033</v>
      </c>
      <c r="D120" s="15">
        <f t="shared" si="16"/>
        <v>7.80759916105434</v>
      </c>
      <c r="E120" s="16">
        <v>510200</v>
      </c>
      <c r="F120" s="16">
        <f t="shared" si="17"/>
        <v>22.307426174441</v>
      </c>
      <c r="G120" s="15">
        <f t="shared" si="18"/>
        <v>12.8617363344051</v>
      </c>
      <c r="H120" s="17">
        <v>8</v>
      </c>
      <c r="I120" s="15">
        <f t="shared" si="28"/>
        <v>85.7449088960343</v>
      </c>
      <c r="J120" s="15">
        <f t="shared" si="19"/>
        <v>2.27455716586151</v>
      </c>
      <c r="K120" s="17">
        <v>14.125</v>
      </c>
      <c r="L120" s="15">
        <f t="shared" si="20"/>
        <v>113.727858293076</v>
      </c>
      <c r="M120" s="15">
        <f t="shared" si="21"/>
        <v>2.57163850110213</v>
      </c>
      <c r="N120" s="17">
        <v>7</v>
      </c>
      <c r="O120" s="15">
        <f t="shared" si="26"/>
        <v>51.4327700220426</v>
      </c>
      <c r="P120" s="15">
        <f t="shared" si="22"/>
        <v>28.1491907107671</v>
      </c>
      <c r="Q120" s="20">
        <v>100</v>
      </c>
      <c r="R120" s="15">
        <f t="shared" si="23"/>
        <v>100.532823967025</v>
      </c>
      <c r="S120" s="15">
        <f t="shared" si="24"/>
        <v>6.38841567291312</v>
      </c>
      <c r="T120" s="21">
        <v>10</v>
      </c>
      <c r="U120" s="22">
        <f t="shared" si="29"/>
        <v>42.5894378194208</v>
      </c>
    </row>
    <row r="121" spans="1:21">
      <c r="A121" s="12">
        <v>119</v>
      </c>
      <c r="B121" s="13" t="s">
        <v>140</v>
      </c>
      <c r="C121" s="14">
        <f t="shared" si="15"/>
        <v>59.9707025986856</v>
      </c>
      <c r="D121" s="15">
        <f t="shared" si="16"/>
        <v>7.15267518677837</v>
      </c>
      <c r="E121" s="16">
        <v>467402.95</v>
      </c>
      <c r="F121" s="16">
        <f t="shared" si="17"/>
        <v>20.4362148193668</v>
      </c>
      <c r="G121" s="15">
        <f t="shared" si="18"/>
        <v>11.2540192926045</v>
      </c>
      <c r="H121" s="17">
        <v>7</v>
      </c>
      <c r="I121" s="15">
        <f t="shared" si="28"/>
        <v>75.02679528403</v>
      </c>
      <c r="J121" s="15">
        <f t="shared" si="19"/>
        <v>2.15458937198068</v>
      </c>
      <c r="K121" s="17">
        <v>13.38</v>
      </c>
      <c r="L121" s="15">
        <f t="shared" si="20"/>
        <v>107.729468599034</v>
      </c>
      <c r="M121" s="15">
        <f t="shared" si="21"/>
        <v>5.51065393093314</v>
      </c>
      <c r="N121" s="17">
        <v>15</v>
      </c>
      <c r="O121" s="15">
        <f t="shared" si="26"/>
        <v>110.213078618663</v>
      </c>
      <c r="P121" s="15">
        <f t="shared" si="22"/>
        <v>28.1491907107671</v>
      </c>
      <c r="Q121" s="20">
        <v>100</v>
      </c>
      <c r="R121" s="15">
        <f t="shared" si="23"/>
        <v>100.532823967025</v>
      </c>
      <c r="S121" s="15">
        <f t="shared" si="24"/>
        <v>5.74957410562181</v>
      </c>
      <c r="T121" s="21">
        <v>9</v>
      </c>
      <c r="U121" s="22">
        <f t="shared" si="29"/>
        <v>38.3304940374787</v>
      </c>
    </row>
    <row r="122" spans="1:21">
      <c r="A122" s="12">
        <v>120</v>
      </c>
      <c r="B122" s="13" t="s">
        <v>141</v>
      </c>
      <c r="C122" s="14">
        <f t="shared" si="15"/>
        <v>59.955871370618</v>
      </c>
      <c r="D122" s="15">
        <f t="shared" si="16"/>
        <v>1.81259046034051</v>
      </c>
      <c r="E122" s="16">
        <v>118446.61</v>
      </c>
      <c r="F122" s="16">
        <f t="shared" si="17"/>
        <v>5.17882988668719</v>
      </c>
      <c r="G122" s="15">
        <f t="shared" si="18"/>
        <v>14.4694533762058</v>
      </c>
      <c r="H122" s="17">
        <v>9</v>
      </c>
      <c r="I122" s="15">
        <f t="shared" si="28"/>
        <v>96.4630225080386</v>
      </c>
      <c r="J122" s="15">
        <f t="shared" si="19"/>
        <v>1.99677938808374</v>
      </c>
      <c r="K122" s="17">
        <v>12.4</v>
      </c>
      <c r="L122" s="15">
        <f t="shared" si="20"/>
        <v>99.8389694041868</v>
      </c>
      <c r="M122" s="15">
        <f t="shared" si="21"/>
        <v>3.30639235855988</v>
      </c>
      <c r="N122" s="17">
        <v>9</v>
      </c>
      <c r="O122" s="15">
        <f t="shared" si="26"/>
        <v>66.1278471711977</v>
      </c>
      <c r="P122" s="15">
        <f t="shared" si="22"/>
        <v>28.1491907107671</v>
      </c>
      <c r="Q122" s="20">
        <v>100</v>
      </c>
      <c r="R122" s="15">
        <f t="shared" si="23"/>
        <v>100.532823967025</v>
      </c>
      <c r="S122" s="15">
        <f t="shared" si="24"/>
        <v>10.221465076661</v>
      </c>
      <c r="T122" s="21">
        <v>16</v>
      </c>
      <c r="U122" s="22">
        <f t="shared" si="29"/>
        <v>68.1431005110733</v>
      </c>
    </row>
    <row r="123" spans="1:21">
      <c r="A123" s="12">
        <v>121</v>
      </c>
      <c r="B123" s="13" t="s">
        <v>142</v>
      </c>
      <c r="C123" s="14">
        <f t="shared" si="15"/>
        <v>59.8587790249574</v>
      </c>
      <c r="D123" s="15">
        <f t="shared" si="16"/>
        <v>3.54586201804763</v>
      </c>
      <c r="E123" s="16">
        <v>231710</v>
      </c>
      <c r="F123" s="16">
        <f t="shared" si="17"/>
        <v>10.1310343372789</v>
      </c>
      <c r="G123" s="15">
        <f t="shared" si="18"/>
        <v>11.2540192926045</v>
      </c>
      <c r="H123" s="17">
        <v>7</v>
      </c>
      <c r="I123" s="15">
        <f t="shared" si="28"/>
        <v>75.02679528403</v>
      </c>
      <c r="J123" s="15">
        <f t="shared" si="19"/>
        <v>0.442834138486312</v>
      </c>
      <c r="K123" s="17">
        <v>2.75</v>
      </c>
      <c r="L123" s="15">
        <f t="shared" si="20"/>
        <v>22.1417069243156</v>
      </c>
      <c r="M123" s="15">
        <f t="shared" si="21"/>
        <v>6.24540778839089</v>
      </c>
      <c r="N123" s="17">
        <v>17</v>
      </c>
      <c r="O123" s="15">
        <f t="shared" si="26"/>
        <v>124.908155767818</v>
      </c>
      <c r="P123" s="15">
        <f t="shared" si="22"/>
        <v>28.1491907107671</v>
      </c>
      <c r="Q123" s="20">
        <v>100</v>
      </c>
      <c r="R123" s="15">
        <f t="shared" si="23"/>
        <v>100.532823967025</v>
      </c>
      <c r="S123" s="15">
        <f t="shared" si="24"/>
        <v>10.221465076661</v>
      </c>
      <c r="T123" s="21">
        <v>16</v>
      </c>
      <c r="U123" s="22">
        <f t="shared" si="29"/>
        <v>68.1431005110733</v>
      </c>
    </row>
    <row r="124" spans="1:21">
      <c r="A124" s="12">
        <v>122</v>
      </c>
      <c r="B124" s="13" t="s">
        <v>143</v>
      </c>
      <c r="C124" s="14">
        <f t="shared" si="15"/>
        <v>59.7494631038052</v>
      </c>
      <c r="D124" s="15">
        <f t="shared" si="16"/>
        <v>7.29790464177287</v>
      </c>
      <c r="E124" s="16">
        <v>476893.2</v>
      </c>
      <c r="F124" s="16">
        <f t="shared" si="17"/>
        <v>20.8511561193511</v>
      </c>
      <c r="G124" s="15">
        <f t="shared" si="18"/>
        <v>12.8617363344051</v>
      </c>
      <c r="H124" s="17">
        <v>8</v>
      </c>
      <c r="I124" s="15">
        <f t="shared" si="28"/>
        <v>85.7449088960343</v>
      </c>
      <c r="J124" s="15">
        <f t="shared" si="19"/>
        <v>2.57648953301127</v>
      </c>
      <c r="K124" s="17">
        <v>16</v>
      </c>
      <c r="L124" s="15">
        <f t="shared" si="20"/>
        <v>128.824476650564</v>
      </c>
      <c r="M124" s="15">
        <f t="shared" si="21"/>
        <v>1.83688464364438</v>
      </c>
      <c r="N124" s="17">
        <v>5</v>
      </c>
      <c r="O124" s="15">
        <f t="shared" si="26"/>
        <v>36.7376928728876</v>
      </c>
      <c r="P124" s="15">
        <f t="shared" si="22"/>
        <v>28.1491907107671</v>
      </c>
      <c r="Q124" s="20">
        <v>100</v>
      </c>
      <c r="R124" s="15">
        <f t="shared" si="23"/>
        <v>100.532823967025</v>
      </c>
      <c r="S124" s="15">
        <f t="shared" si="24"/>
        <v>7.02725724020443</v>
      </c>
      <c r="T124" s="21">
        <v>11</v>
      </c>
      <c r="U124" s="22">
        <f t="shared" si="29"/>
        <v>46.8483816013629</v>
      </c>
    </row>
    <row r="125" spans="1:21">
      <c r="A125" s="12">
        <v>123</v>
      </c>
      <c r="B125" s="13" t="s">
        <v>144</v>
      </c>
      <c r="C125" s="14">
        <f t="shared" si="15"/>
        <v>58.777045238606</v>
      </c>
      <c r="D125" s="15">
        <f t="shared" si="16"/>
        <v>4.19718656974683</v>
      </c>
      <c r="E125" s="16">
        <v>274271.84</v>
      </c>
      <c r="F125" s="16">
        <f t="shared" si="17"/>
        <v>11.9919616278481</v>
      </c>
      <c r="G125" s="15">
        <f t="shared" si="18"/>
        <v>14.4694533762058</v>
      </c>
      <c r="H125" s="17">
        <v>9</v>
      </c>
      <c r="I125" s="15">
        <f t="shared" si="28"/>
        <v>96.4630225080386</v>
      </c>
      <c r="J125" s="15">
        <f t="shared" si="19"/>
        <v>2.36231884057971</v>
      </c>
      <c r="K125" s="17">
        <v>14.67</v>
      </c>
      <c r="L125" s="15">
        <f t="shared" si="20"/>
        <v>118.115942028986</v>
      </c>
      <c r="M125" s="15">
        <f t="shared" si="21"/>
        <v>2.57163850110213</v>
      </c>
      <c r="N125" s="17">
        <v>7</v>
      </c>
      <c r="O125" s="15">
        <f t="shared" si="26"/>
        <v>51.4327700220426</v>
      </c>
      <c r="P125" s="15">
        <f t="shared" si="22"/>
        <v>28.1491907107671</v>
      </c>
      <c r="Q125" s="20">
        <v>100</v>
      </c>
      <c r="R125" s="15">
        <f t="shared" si="23"/>
        <v>100.532823967025</v>
      </c>
      <c r="S125" s="15">
        <f t="shared" si="24"/>
        <v>7.02725724020443</v>
      </c>
      <c r="T125" s="21">
        <v>11</v>
      </c>
      <c r="U125" s="22">
        <f t="shared" si="29"/>
        <v>46.8483816013629</v>
      </c>
    </row>
    <row r="126" spans="1:21">
      <c r="A126" s="12">
        <v>124</v>
      </c>
      <c r="B126" s="13" t="s">
        <v>145</v>
      </c>
      <c r="C126" s="14">
        <f t="shared" si="15"/>
        <v>58.7352951474262</v>
      </c>
      <c r="D126" s="15">
        <f t="shared" si="16"/>
        <v>8.06017116816025</v>
      </c>
      <c r="E126" s="16">
        <v>526704.72</v>
      </c>
      <c r="F126" s="16">
        <f t="shared" si="17"/>
        <v>23.0290604804579</v>
      </c>
      <c r="G126" s="15">
        <f t="shared" si="18"/>
        <v>8.03858520900322</v>
      </c>
      <c r="H126" s="17">
        <v>5</v>
      </c>
      <c r="I126" s="15">
        <f t="shared" si="28"/>
        <v>53.5905680600214</v>
      </c>
      <c r="J126" s="15">
        <f t="shared" si="19"/>
        <v>0.128824476650564</v>
      </c>
      <c r="K126" s="17">
        <v>0.8</v>
      </c>
      <c r="L126" s="15">
        <f t="shared" si="20"/>
        <v>6.44122383252818</v>
      </c>
      <c r="M126" s="15">
        <f t="shared" si="21"/>
        <v>4.77590007347539</v>
      </c>
      <c r="N126" s="17">
        <v>13</v>
      </c>
      <c r="O126" s="15">
        <f t="shared" si="26"/>
        <v>95.5180014695077</v>
      </c>
      <c r="P126" s="15">
        <f t="shared" si="22"/>
        <v>28.1491907107671</v>
      </c>
      <c r="Q126" s="20">
        <v>100</v>
      </c>
      <c r="R126" s="15">
        <f t="shared" si="23"/>
        <v>100.532823967025</v>
      </c>
      <c r="S126" s="15">
        <f t="shared" si="24"/>
        <v>9.58262350936968</v>
      </c>
      <c r="T126" s="21">
        <v>15</v>
      </c>
      <c r="U126" s="22">
        <f t="shared" si="29"/>
        <v>63.8841567291312</v>
      </c>
    </row>
    <row r="127" spans="1:21">
      <c r="A127" s="12">
        <v>125</v>
      </c>
      <c r="B127" s="13" t="s">
        <v>146</v>
      </c>
      <c r="C127" s="14">
        <f t="shared" si="15"/>
        <v>58.6845322581798</v>
      </c>
      <c r="D127" s="15">
        <f t="shared" si="16"/>
        <v>2.39202495890206</v>
      </c>
      <c r="E127" s="16">
        <v>156310.68</v>
      </c>
      <c r="F127" s="16">
        <f t="shared" si="17"/>
        <v>6.83435702543447</v>
      </c>
      <c r="G127" s="15">
        <f t="shared" si="18"/>
        <v>9.64630225080386</v>
      </c>
      <c r="H127" s="17">
        <v>6</v>
      </c>
      <c r="I127" s="15">
        <f t="shared" si="28"/>
        <v>64.3086816720257</v>
      </c>
      <c r="J127" s="15">
        <f t="shared" si="19"/>
        <v>2.76489533011272</v>
      </c>
      <c r="K127" s="17">
        <v>17.17</v>
      </c>
      <c r="L127" s="15">
        <f t="shared" si="20"/>
        <v>138.244766505636</v>
      </c>
      <c r="M127" s="15">
        <f t="shared" si="21"/>
        <v>5.51065393093314</v>
      </c>
      <c r="N127" s="17">
        <v>15</v>
      </c>
      <c r="O127" s="15">
        <f t="shared" si="26"/>
        <v>110.213078618663</v>
      </c>
      <c r="P127" s="15">
        <f t="shared" si="22"/>
        <v>28.1491907107671</v>
      </c>
      <c r="Q127" s="20">
        <v>100</v>
      </c>
      <c r="R127" s="15">
        <f t="shared" si="23"/>
        <v>100.532823967025</v>
      </c>
      <c r="S127" s="15">
        <f t="shared" si="24"/>
        <v>10.221465076661</v>
      </c>
      <c r="T127" s="21">
        <v>16</v>
      </c>
      <c r="U127" s="22">
        <f t="shared" si="29"/>
        <v>68.1431005110733</v>
      </c>
    </row>
    <row r="128" spans="1:21">
      <c r="A128" s="12">
        <v>126</v>
      </c>
      <c r="B128" s="13" t="s">
        <v>147</v>
      </c>
      <c r="C128" s="14">
        <f t="shared" si="15"/>
        <v>58.1165283941505</v>
      </c>
      <c r="D128" s="15">
        <f t="shared" si="16"/>
        <v>5.06336731339644</v>
      </c>
      <c r="E128" s="16">
        <v>330873.8</v>
      </c>
      <c r="F128" s="16">
        <f t="shared" si="17"/>
        <v>14.4667637525612</v>
      </c>
      <c r="G128" s="15">
        <f t="shared" si="18"/>
        <v>11.2540192926045</v>
      </c>
      <c r="H128" s="17">
        <v>7</v>
      </c>
      <c r="I128" s="15">
        <f t="shared" si="28"/>
        <v>75.02679528403</v>
      </c>
      <c r="J128" s="15">
        <f t="shared" si="19"/>
        <v>2.21417069243156</v>
      </c>
      <c r="K128" s="17">
        <v>13.75</v>
      </c>
      <c r="L128" s="15">
        <f t="shared" si="20"/>
        <v>110.708534621578</v>
      </c>
      <c r="M128" s="15">
        <f t="shared" si="21"/>
        <v>4.40852314474651</v>
      </c>
      <c r="N128" s="17">
        <v>12</v>
      </c>
      <c r="O128" s="15">
        <f t="shared" si="26"/>
        <v>88.1704628949302</v>
      </c>
      <c r="P128" s="15">
        <f t="shared" si="22"/>
        <v>28.1491907107671</v>
      </c>
      <c r="Q128" s="20">
        <v>100</v>
      </c>
      <c r="R128" s="15">
        <f t="shared" si="23"/>
        <v>100.532823967025</v>
      </c>
      <c r="S128" s="15">
        <f t="shared" si="24"/>
        <v>7.02725724020443</v>
      </c>
      <c r="T128" s="21">
        <v>11</v>
      </c>
      <c r="U128" s="22">
        <f t="shared" si="29"/>
        <v>46.8483816013629</v>
      </c>
    </row>
    <row r="129" spans="1:21">
      <c r="A129" s="12">
        <v>127</v>
      </c>
      <c r="B129" s="13" t="s">
        <v>148</v>
      </c>
      <c r="C129" s="14">
        <f t="shared" si="15"/>
        <v>57.735874564036</v>
      </c>
      <c r="D129" s="15">
        <f t="shared" si="16"/>
        <v>6.16577858465348</v>
      </c>
      <c r="E129" s="16">
        <v>402912.62</v>
      </c>
      <c r="F129" s="16">
        <f t="shared" si="17"/>
        <v>17.6165102418671</v>
      </c>
      <c r="G129" s="15">
        <f t="shared" si="18"/>
        <v>9.64630225080386</v>
      </c>
      <c r="H129" s="17">
        <v>6</v>
      </c>
      <c r="I129" s="15">
        <f t="shared" si="28"/>
        <v>64.3086816720257</v>
      </c>
      <c r="J129" s="15">
        <f t="shared" si="19"/>
        <v>2.46859903381642</v>
      </c>
      <c r="K129" s="17">
        <v>15.33</v>
      </c>
      <c r="L129" s="15">
        <f t="shared" si="20"/>
        <v>123.429951690821</v>
      </c>
      <c r="M129" s="15">
        <f t="shared" si="21"/>
        <v>4.40852314474651</v>
      </c>
      <c r="N129" s="17">
        <v>12</v>
      </c>
      <c r="O129" s="15">
        <f t="shared" si="26"/>
        <v>88.1704628949302</v>
      </c>
      <c r="P129" s="15">
        <f t="shared" si="22"/>
        <v>26.7417311752287</v>
      </c>
      <c r="Q129" s="20">
        <v>95</v>
      </c>
      <c r="R129" s="15">
        <f t="shared" si="23"/>
        <v>95.506182768674</v>
      </c>
      <c r="S129" s="15">
        <f t="shared" si="24"/>
        <v>8.30494037478705</v>
      </c>
      <c r="T129" s="21">
        <v>13</v>
      </c>
      <c r="U129" s="22">
        <f t="shared" si="29"/>
        <v>55.366269165247</v>
      </c>
    </row>
    <row r="130" spans="1:21">
      <c r="A130" s="12">
        <v>128</v>
      </c>
      <c r="B130" s="13" t="s">
        <v>149</v>
      </c>
      <c r="C130" s="14">
        <f t="shared" si="15"/>
        <v>57.0543876944623</v>
      </c>
      <c r="D130" s="15">
        <f t="shared" si="16"/>
        <v>2.31696702826083</v>
      </c>
      <c r="E130" s="16">
        <v>151405.9</v>
      </c>
      <c r="F130" s="16">
        <f t="shared" si="17"/>
        <v>6.61990579503095</v>
      </c>
      <c r="G130" s="15">
        <f t="shared" si="18"/>
        <v>16.0771704180064</v>
      </c>
      <c r="H130" s="17">
        <v>10</v>
      </c>
      <c r="I130" s="15">
        <f t="shared" si="28"/>
        <v>107.181136120043</v>
      </c>
      <c r="J130" s="15">
        <f t="shared" si="19"/>
        <v>2.2061191626409</v>
      </c>
      <c r="K130" s="17">
        <v>13.7</v>
      </c>
      <c r="L130" s="15">
        <f t="shared" si="20"/>
        <v>110.305958132045</v>
      </c>
      <c r="M130" s="15">
        <f t="shared" si="21"/>
        <v>0</v>
      </c>
      <c r="N130" s="17">
        <v>0</v>
      </c>
      <c r="O130" s="15">
        <f t="shared" si="26"/>
        <v>0</v>
      </c>
      <c r="P130" s="15">
        <f t="shared" si="22"/>
        <v>28.1491907107671</v>
      </c>
      <c r="Q130" s="20">
        <v>100</v>
      </c>
      <c r="R130" s="15">
        <f t="shared" si="23"/>
        <v>100.532823967025</v>
      </c>
      <c r="S130" s="15">
        <f t="shared" si="24"/>
        <v>8.30494037478705</v>
      </c>
      <c r="T130" s="21">
        <v>13</v>
      </c>
      <c r="U130" s="22">
        <f t="shared" si="29"/>
        <v>55.366269165247</v>
      </c>
    </row>
    <row r="131" spans="1:21">
      <c r="A131" s="12">
        <v>129</v>
      </c>
      <c r="B131" s="13" t="s">
        <v>150</v>
      </c>
      <c r="C131" s="14">
        <f t="shared" ref="C131:C146" si="30">D131+G131+J131+M131+P131+S131</f>
        <v>56.7123593985189</v>
      </c>
      <c r="D131" s="15">
        <f t="shared" ref="D131:D146" si="31">F131*0.35</f>
        <v>7.3692197605701</v>
      </c>
      <c r="E131" s="16">
        <v>481553.4</v>
      </c>
      <c r="F131" s="16">
        <f t="shared" ref="F131:F146" si="32">100*(E131/2287130.734)</f>
        <v>21.0549136016289</v>
      </c>
      <c r="G131" s="15">
        <f t="shared" ref="G131:G146" si="33">I131*0.15</f>
        <v>9.64630225080386</v>
      </c>
      <c r="H131" s="17">
        <v>6</v>
      </c>
      <c r="I131" s="15">
        <f t="shared" si="28"/>
        <v>64.3086816720257</v>
      </c>
      <c r="J131" s="15">
        <f t="shared" ref="J131:J146" si="34">L131*0.02</f>
        <v>2.60386473429952</v>
      </c>
      <c r="K131" s="17">
        <v>16.17</v>
      </c>
      <c r="L131" s="15">
        <f t="shared" ref="L131:L146" si="35">100*(K131/12.42)</f>
        <v>130.193236714976</v>
      </c>
      <c r="M131" s="15">
        <f t="shared" ref="M131:M146" si="36">O131*0.05</f>
        <v>0</v>
      </c>
      <c r="N131" s="17">
        <v>0</v>
      </c>
      <c r="O131" s="15">
        <f t="shared" si="26"/>
        <v>0</v>
      </c>
      <c r="P131" s="15">
        <f t="shared" ref="P131:P146" si="37">R131*0.28</f>
        <v>28.1491907107671</v>
      </c>
      <c r="Q131" s="20">
        <v>100</v>
      </c>
      <c r="R131" s="15">
        <f t="shared" ref="R131:R146" si="38">100*(Q131/99.47)</f>
        <v>100.532823967025</v>
      </c>
      <c r="S131" s="15">
        <f t="shared" ref="S131:S146" si="39">U131*0.15</f>
        <v>8.94378194207837</v>
      </c>
      <c r="T131" s="21">
        <v>14</v>
      </c>
      <c r="U131" s="22">
        <f t="shared" si="29"/>
        <v>59.6252129471891</v>
      </c>
    </row>
    <row r="132" spans="1:21">
      <c r="A132" s="12">
        <v>130</v>
      </c>
      <c r="B132" s="13" t="s">
        <v>151</v>
      </c>
      <c r="C132" s="14">
        <f t="shared" si="30"/>
        <v>56.1673153492835</v>
      </c>
      <c r="D132" s="15">
        <f t="shared" si="31"/>
        <v>2.38682468773995</v>
      </c>
      <c r="E132" s="16">
        <v>155970.86</v>
      </c>
      <c r="F132" s="16">
        <f t="shared" si="32"/>
        <v>6.81949910782844</v>
      </c>
      <c r="G132" s="15">
        <f t="shared" si="33"/>
        <v>12.8617363344051</v>
      </c>
      <c r="H132" s="17">
        <v>8</v>
      </c>
      <c r="I132" s="15">
        <f t="shared" si="28"/>
        <v>85.7449088960343</v>
      </c>
      <c r="J132" s="15">
        <f t="shared" si="34"/>
        <v>1.97262479871176</v>
      </c>
      <c r="K132" s="17">
        <v>12.25</v>
      </c>
      <c r="L132" s="15">
        <f t="shared" si="35"/>
        <v>98.6312399355878</v>
      </c>
      <c r="M132" s="15">
        <f t="shared" si="36"/>
        <v>4.40852314474651</v>
      </c>
      <c r="N132" s="17">
        <v>12</v>
      </c>
      <c r="O132" s="15">
        <f t="shared" ref="O132:O146" si="40">100*(N132/13.61)</f>
        <v>88.1704628949302</v>
      </c>
      <c r="P132" s="15">
        <f t="shared" si="37"/>
        <v>28.1491907107671</v>
      </c>
      <c r="Q132" s="20">
        <v>100</v>
      </c>
      <c r="R132" s="15">
        <f t="shared" si="38"/>
        <v>100.532823967025</v>
      </c>
      <c r="S132" s="15">
        <f t="shared" si="39"/>
        <v>6.38841567291312</v>
      </c>
      <c r="T132" s="21">
        <v>10</v>
      </c>
      <c r="U132" s="22">
        <f t="shared" si="29"/>
        <v>42.5894378194208</v>
      </c>
    </row>
    <row r="133" spans="1:21">
      <c r="A133" s="12">
        <v>131</v>
      </c>
      <c r="B133" s="13" t="s">
        <v>152</v>
      </c>
      <c r="C133" s="14">
        <f t="shared" si="30"/>
        <v>53.3624051866624</v>
      </c>
      <c r="D133" s="15">
        <f t="shared" si="31"/>
        <v>2.04500074283904</v>
      </c>
      <c r="E133" s="16">
        <v>133633.83</v>
      </c>
      <c r="F133" s="16">
        <f t="shared" si="32"/>
        <v>5.8428592652544</v>
      </c>
      <c r="G133" s="15">
        <f t="shared" si="33"/>
        <v>8.03858520900322</v>
      </c>
      <c r="H133" s="17">
        <v>5</v>
      </c>
      <c r="I133" s="15">
        <f t="shared" si="28"/>
        <v>53.5905680600214</v>
      </c>
      <c r="J133" s="15">
        <f t="shared" si="34"/>
        <v>2.51207729468599</v>
      </c>
      <c r="K133" s="17">
        <v>15.6</v>
      </c>
      <c r="L133" s="15">
        <f t="shared" si="35"/>
        <v>125.6038647343</v>
      </c>
      <c r="M133" s="15">
        <f t="shared" si="36"/>
        <v>3.67376928728876</v>
      </c>
      <c r="N133" s="17">
        <v>10</v>
      </c>
      <c r="O133" s="15">
        <f t="shared" si="40"/>
        <v>73.4753857457752</v>
      </c>
      <c r="P133" s="15">
        <f t="shared" si="37"/>
        <v>28.1491907107671</v>
      </c>
      <c r="Q133" s="20">
        <v>100</v>
      </c>
      <c r="R133" s="15">
        <f t="shared" si="38"/>
        <v>100.532823967025</v>
      </c>
      <c r="S133" s="15">
        <f t="shared" si="39"/>
        <v>8.94378194207837</v>
      </c>
      <c r="T133" s="21">
        <v>14</v>
      </c>
      <c r="U133" s="22">
        <f t="shared" si="29"/>
        <v>59.6252129471891</v>
      </c>
    </row>
    <row r="134" spans="1:21">
      <c r="A134" s="12">
        <v>132</v>
      </c>
      <c r="B134" s="13" t="s">
        <v>153</v>
      </c>
      <c r="C134" s="14">
        <f t="shared" si="30"/>
        <v>52.7297708105439</v>
      </c>
      <c r="D134" s="15">
        <f t="shared" si="31"/>
        <v>1.72716091007677</v>
      </c>
      <c r="E134" s="16">
        <v>112864.08</v>
      </c>
      <c r="F134" s="16">
        <f t="shared" si="32"/>
        <v>4.93474545736221</v>
      </c>
      <c r="G134" s="15">
        <f t="shared" si="33"/>
        <v>9.64630225080386</v>
      </c>
      <c r="H134" s="17">
        <v>6</v>
      </c>
      <c r="I134" s="15">
        <f t="shared" si="28"/>
        <v>64.3086816720257</v>
      </c>
      <c r="J134" s="15">
        <f t="shared" si="34"/>
        <v>1.77133655394525</v>
      </c>
      <c r="K134" s="17">
        <v>11</v>
      </c>
      <c r="L134" s="15">
        <f t="shared" si="35"/>
        <v>88.5668276972625</v>
      </c>
      <c r="M134" s="15">
        <f t="shared" si="36"/>
        <v>4.40852314474651</v>
      </c>
      <c r="N134" s="17">
        <v>12</v>
      </c>
      <c r="O134" s="15">
        <f t="shared" si="40"/>
        <v>88.1704628949302</v>
      </c>
      <c r="P134" s="15">
        <f t="shared" si="37"/>
        <v>28.1491907107671</v>
      </c>
      <c r="Q134" s="20">
        <v>100</v>
      </c>
      <c r="R134" s="15">
        <f t="shared" si="38"/>
        <v>100.532823967025</v>
      </c>
      <c r="S134" s="15">
        <f t="shared" si="39"/>
        <v>7.02725724020443</v>
      </c>
      <c r="T134" s="21">
        <v>11</v>
      </c>
      <c r="U134" s="22">
        <f t="shared" si="29"/>
        <v>46.8483816013629</v>
      </c>
    </row>
    <row r="135" spans="1:21">
      <c r="A135" s="12">
        <v>133</v>
      </c>
      <c r="B135" s="13" t="s">
        <v>154</v>
      </c>
      <c r="C135" s="14">
        <f t="shared" si="30"/>
        <v>52.503767829846</v>
      </c>
      <c r="D135" s="15">
        <f t="shared" si="31"/>
        <v>7.81984157447818</v>
      </c>
      <c r="E135" s="16">
        <v>511000</v>
      </c>
      <c r="F135" s="16">
        <f t="shared" si="32"/>
        <v>22.3424044985091</v>
      </c>
      <c r="G135" s="15">
        <f t="shared" si="33"/>
        <v>3.21543408360129</v>
      </c>
      <c r="H135" s="17">
        <v>2</v>
      </c>
      <c r="I135" s="15">
        <f t="shared" si="28"/>
        <v>21.4362272240086</v>
      </c>
      <c r="J135" s="15">
        <f t="shared" si="34"/>
        <v>1.77133655394525</v>
      </c>
      <c r="K135" s="17">
        <v>11</v>
      </c>
      <c r="L135" s="15">
        <f t="shared" si="35"/>
        <v>88.5668276972625</v>
      </c>
      <c r="M135" s="15">
        <f t="shared" si="36"/>
        <v>7.71491550330639</v>
      </c>
      <c r="N135" s="17">
        <v>21</v>
      </c>
      <c r="O135" s="15">
        <f t="shared" si="40"/>
        <v>154.298310066128</v>
      </c>
      <c r="P135" s="15">
        <f t="shared" si="37"/>
        <v>28.1491907107671</v>
      </c>
      <c r="Q135" s="20">
        <v>100</v>
      </c>
      <c r="R135" s="15">
        <f t="shared" si="38"/>
        <v>100.532823967025</v>
      </c>
      <c r="S135" s="15">
        <f t="shared" si="39"/>
        <v>3.83304940374787</v>
      </c>
      <c r="T135" s="21">
        <v>6</v>
      </c>
      <c r="U135" s="22">
        <f t="shared" si="29"/>
        <v>25.5536626916525</v>
      </c>
    </row>
    <row r="136" spans="1:21">
      <c r="A136" s="12">
        <v>134</v>
      </c>
      <c r="B136" s="13" t="s">
        <v>155</v>
      </c>
      <c r="C136" s="14">
        <f t="shared" si="30"/>
        <v>51.5945653380017</v>
      </c>
      <c r="D136" s="15">
        <f t="shared" si="31"/>
        <v>5.66583055675907</v>
      </c>
      <c r="E136" s="16">
        <v>370242.72</v>
      </c>
      <c r="F136" s="16">
        <f t="shared" si="32"/>
        <v>16.1880873050259</v>
      </c>
      <c r="G136" s="15">
        <f t="shared" si="33"/>
        <v>8.03858520900322</v>
      </c>
      <c r="H136" s="17">
        <v>5</v>
      </c>
      <c r="I136" s="15">
        <f t="shared" si="28"/>
        <v>53.5905680600214</v>
      </c>
      <c r="J136" s="15">
        <f t="shared" si="34"/>
        <v>1.96457326892109</v>
      </c>
      <c r="K136" s="17">
        <v>12.2</v>
      </c>
      <c r="L136" s="15">
        <f t="shared" si="35"/>
        <v>98.2286634460547</v>
      </c>
      <c r="M136" s="15">
        <f t="shared" si="36"/>
        <v>4.40852314474651</v>
      </c>
      <c r="N136" s="17">
        <v>12</v>
      </c>
      <c r="O136" s="15">
        <f t="shared" si="40"/>
        <v>88.1704628949302</v>
      </c>
      <c r="P136" s="15">
        <f t="shared" si="37"/>
        <v>24.4897959183673</v>
      </c>
      <c r="Q136" s="20">
        <v>87</v>
      </c>
      <c r="R136" s="15">
        <f t="shared" si="38"/>
        <v>87.4635568513119</v>
      </c>
      <c r="S136" s="15">
        <f t="shared" si="39"/>
        <v>7.02725724020443</v>
      </c>
      <c r="T136" s="21">
        <v>11</v>
      </c>
      <c r="U136" s="22">
        <f t="shared" si="29"/>
        <v>46.8483816013629</v>
      </c>
    </row>
    <row r="137" spans="1:21">
      <c r="A137" s="12">
        <v>135</v>
      </c>
      <c r="B137" s="13" t="s">
        <v>156</v>
      </c>
      <c r="C137" s="14">
        <f t="shared" si="30"/>
        <v>51.034177106135</v>
      </c>
      <c r="D137" s="15">
        <f t="shared" si="31"/>
        <v>10.6082596588464</v>
      </c>
      <c r="E137" s="16">
        <v>693213.62</v>
      </c>
      <c r="F137" s="16">
        <f t="shared" si="32"/>
        <v>30.3093133109898</v>
      </c>
      <c r="G137" s="15">
        <f t="shared" si="33"/>
        <v>1.60771704180064</v>
      </c>
      <c r="H137" s="17">
        <v>1</v>
      </c>
      <c r="I137" s="15">
        <f t="shared" si="28"/>
        <v>10.7181136120043</v>
      </c>
      <c r="J137" s="15">
        <f t="shared" si="34"/>
        <v>2.52334943639291</v>
      </c>
      <c r="K137" s="17">
        <v>15.67</v>
      </c>
      <c r="L137" s="15">
        <f t="shared" si="35"/>
        <v>126.167471819646</v>
      </c>
      <c r="M137" s="15">
        <f t="shared" si="36"/>
        <v>3.67376928728876</v>
      </c>
      <c r="N137" s="17">
        <v>10</v>
      </c>
      <c r="O137" s="15">
        <f t="shared" si="40"/>
        <v>73.4753857457752</v>
      </c>
      <c r="P137" s="15">
        <f t="shared" si="37"/>
        <v>28.1491907107671</v>
      </c>
      <c r="Q137" s="20">
        <v>100</v>
      </c>
      <c r="R137" s="15">
        <f t="shared" si="38"/>
        <v>100.532823967025</v>
      </c>
      <c r="S137" s="15">
        <f t="shared" si="39"/>
        <v>4.47189097103918</v>
      </c>
      <c r="T137" s="21">
        <v>7</v>
      </c>
      <c r="U137" s="22">
        <f t="shared" si="29"/>
        <v>29.8126064735945</v>
      </c>
    </row>
    <row r="138" spans="1:21">
      <c r="A138" s="12">
        <v>136</v>
      </c>
      <c r="B138" s="13" t="s">
        <v>157</v>
      </c>
      <c r="C138" s="14">
        <f t="shared" si="30"/>
        <v>50.9230983349929</v>
      </c>
      <c r="D138" s="15">
        <f t="shared" si="31"/>
        <v>2.74077030526231</v>
      </c>
      <c r="E138" s="16">
        <v>179100</v>
      </c>
      <c r="F138" s="16">
        <f t="shared" si="32"/>
        <v>7.83077230074947</v>
      </c>
      <c r="G138" s="15">
        <f t="shared" si="33"/>
        <v>8.03858520900322</v>
      </c>
      <c r="H138" s="17">
        <v>5</v>
      </c>
      <c r="I138" s="15">
        <f t="shared" si="28"/>
        <v>53.5905680600214</v>
      </c>
      <c r="J138" s="15">
        <f t="shared" si="34"/>
        <v>1.93236714975845</v>
      </c>
      <c r="K138" s="17">
        <v>12</v>
      </c>
      <c r="L138" s="15">
        <f t="shared" si="35"/>
        <v>96.6183574879227</v>
      </c>
      <c r="M138" s="15">
        <f t="shared" si="36"/>
        <v>3.67376928728876</v>
      </c>
      <c r="N138" s="17">
        <v>10</v>
      </c>
      <c r="O138" s="15">
        <f t="shared" si="40"/>
        <v>73.4753857457752</v>
      </c>
      <c r="P138" s="15">
        <f t="shared" si="37"/>
        <v>28.1491907107671</v>
      </c>
      <c r="Q138" s="20">
        <v>100</v>
      </c>
      <c r="R138" s="15">
        <f t="shared" si="38"/>
        <v>100.532823967025</v>
      </c>
      <c r="S138" s="15">
        <f t="shared" si="39"/>
        <v>6.38841567291312</v>
      </c>
      <c r="T138" s="21">
        <v>10</v>
      </c>
      <c r="U138" s="22">
        <f t="shared" si="29"/>
        <v>42.5894378194208</v>
      </c>
    </row>
    <row r="139" spans="1:21">
      <c r="A139" s="12">
        <v>137</v>
      </c>
      <c r="B139" s="13" t="s">
        <v>158</v>
      </c>
      <c r="C139" s="14">
        <f t="shared" si="30"/>
        <v>50.8644335510071</v>
      </c>
      <c r="D139" s="15">
        <f t="shared" si="31"/>
        <v>2.33259584626788</v>
      </c>
      <c r="E139" s="16">
        <v>152427.19</v>
      </c>
      <c r="F139" s="16">
        <f t="shared" si="32"/>
        <v>6.66455956076536</v>
      </c>
      <c r="G139" s="15">
        <f t="shared" si="33"/>
        <v>12.8617363344051</v>
      </c>
      <c r="H139" s="17">
        <v>8</v>
      </c>
      <c r="I139" s="15">
        <f t="shared" si="28"/>
        <v>85.7449088960343</v>
      </c>
      <c r="J139" s="15">
        <f t="shared" si="34"/>
        <v>1.77133655394525</v>
      </c>
      <c r="K139" s="17">
        <v>11</v>
      </c>
      <c r="L139" s="15">
        <f t="shared" si="35"/>
        <v>88.5668276972625</v>
      </c>
      <c r="M139" s="15">
        <f t="shared" si="36"/>
        <v>0</v>
      </c>
      <c r="N139" s="17">
        <v>0</v>
      </c>
      <c r="O139" s="15">
        <f t="shared" si="40"/>
        <v>0</v>
      </c>
      <c r="P139" s="15">
        <f t="shared" si="37"/>
        <v>28.1491907107671</v>
      </c>
      <c r="Q139" s="20">
        <v>100</v>
      </c>
      <c r="R139" s="15">
        <f t="shared" si="38"/>
        <v>100.532823967025</v>
      </c>
      <c r="S139" s="15">
        <f t="shared" si="39"/>
        <v>5.74957410562181</v>
      </c>
      <c r="T139" s="21">
        <v>9</v>
      </c>
      <c r="U139" s="22">
        <f t="shared" si="29"/>
        <v>38.3304940374787</v>
      </c>
    </row>
    <row r="140" spans="1:21">
      <c r="A140" s="12">
        <v>138</v>
      </c>
      <c r="B140" s="13" t="s">
        <v>159</v>
      </c>
      <c r="C140" s="14">
        <f t="shared" si="30"/>
        <v>49.3259924865333</v>
      </c>
      <c r="D140" s="15">
        <f t="shared" si="31"/>
        <v>2.46112634329193</v>
      </c>
      <c r="E140" s="16">
        <v>160826.22</v>
      </c>
      <c r="F140" s="16">
        <f t="shared" si="32"/>
        <v>7.03178955226265</v>
      </c>
      <c r="G140" s="15">
        <f t="shared" si="33"/>
        <v>8.03858520900322</v>
      </c>
      <c r="H140" s="17">
        <v>5</v>
      </c>
      <c r="I140" s="15">
        <f t="shared" si="28"/>
        <v>53.5905680600214</v>
      </c>
      <c r="J140" s="15">
        <f t="shared" si="34"/>
        <v>2.35587761674718</v>
      </c>
      <c r="K140" s="17">
        <v>14.63</v>
      </c>
      <c r="L140" s="15">
        <f t="shared" si="35"/>
        <v>117.793880837359</v>
      </c>
      <c r="M140" s="15">
        <f t="shared" si="36"/>
        <v>2.57163850110213</v>
      </c>
      <c r="N140" s="17">
        <v>7</v>
      </c>
      <c r="O140" s="15">
        <f t="shared" si="40"/>
        <v>51.4327700220426</v>
      </c>
      <c r="P140" s="15">
        <f t="shared" si="37"/>
        <v>28.1491907107671</v>
      </c>
      <c r="Q140" s="20">
        <v>100</v>
      </c>
      <c r="R140" s="15">
        <f t="shared" si="38"/>
        <v>100.532823967025</v>
      </c>
      <c r="S140" s="15">
        <f t="shared" si="39"/>
        <v>5.74957410562181</v>
      </c>
      <c r="T140" s="21">
        <v>9</v>
      </c>
      <c r="U140" s="22">
        <f t="shared" si="29"/>
        <v>38.3304940374787</v>
      </c>
    </row>
    <row r="141" spans="1:21">
      <c r="A141" s="12">
        <v>139</v>
      </c>
      <c r="B141" s="13" t="s">
        <v>160</v>
      </c>
      <c r="C141" s="14">
        <f t="shared" si="30"/>
        <v>48.7024930966315</v>
      </c>
      <c r="D141" s="15">
        <f t="shared" si="31"/>
        <v>3.94976984293369</v>
      </c>
      <c r="E141" s="16">
        <v>258104</v>
      </c>
      <c r="F141" s="16">
        <f t="shared" si="32"/>
        <v>11.2850566940963</v>
      </c>
      <c r="G141" s="15">
        <f t="shared" si="33"/>
        <v>4.82315112540193</v>
      </c>
      <c r="H141" s="17">
        <v>3</v>
      </c>
      <c r="I141" s="15">
        <f t="shared" si="28"/>
        <v>32.1543408360129</v>
      </c>
      <c r="J141" s="15">
        <f t="shared" si="34"/>
        <v>1.71819645732689</v>
      </c>
      <c r="K141" s="17">
        <v>10.67</v>
      </c>
      <c r="L141" s="15">
        <f t="shared" si="35"/>
        <v>85.9098228663446</v>
      </c>
      <c r="M141" s="15">
        <f t="shared" si="36"/>
        <v>3.67376928728876</v>
      </c>
      <c r="N141" s="17">
        <v>10</v>
      </c>
      <c r="O141" s="15">
        <f t="shared" si="40"/>
        <v>73.4753857457752</v>
      </c>
      <c r="P141" s="15">
        <f t="shared" si="37"/>
        <v>28.1491907107671</v>
      </c>
      <c r="Q141" s="20">
        <v>100</v>
      </c>
      <c r="R141" s="15">
        <f t="shared" si="38"/>
        <v>100.532823967025</v>
      </c>
      <c r="S141" s="15">
        <f t="shared" si="39"/>
        <v>6.38841567291312</v>
      </c>
      <c r="T141" s="21">
        <v>10</v>
      </c>
      <c r="U141" s="22">
        <f t="shared" si="29"/>
        <v>42.5894378194208</v>
      </c>
    </row>
    <row r="142" spans="1:21">
      <c r="A142" s="12">
        <v>140</v>
      </c>
      <c r="B142" s="13" t="s">
        <v>161</v>
      </c>
      <c r="C142" s="14">
        <f t="shared" si="30"/>
        <v>48.4942781392365</v>
      </c>
      <c r="D142" s="15">
        <f t="shared" si="31"/>
        <v>1.07150835917192</v>
      </c>
      <c r="E142" s="16">
        <v>70019.42</v>
      </c>
      <c r="F142" s="16">
        <f t="shared" si="32"/>
        <v>3.0614524547769</v>
      </c>
      <c r="G142" s="15">
        <f t="shared" si="33"/>
        <v>12.8617363344051</v>
      </c>
      <c r="H142" s="17">
        <v>8</v>
      </c>
      <c r="I142" s="15">
        <f t="shared" si="28"/>
        <v>85.7449088960343</v>
      </c>
      <c r="J142" s="15">
        <f t="shared" si="34"/>
        <v>2.27536231884058</v>
      </c>
      <c r="K142" s="17">
        <v>14.13</v>
      </c>
      <c r="L142" s="15">
        <f t="shared" si="35"/>
        <v>113.768115942029</v>
      </c>
      <c r="M142" s="15">
        <f t="shared" si="36"/>
        <v>0</v>
      </c>
      <c r="N142" s="17">
        <v>0</v>
      </c>
      <c r="O142" s="15">
        <f t="shared" si="40"/>
        <v>0</v>
      </c>
      <c r="P142" s="15">
        <f t="shared" si="37"/>
        <v>25.8972554539057</v>
      </c>
      <c r="Q142" s="20">
        <v>92</v>
      </c>
      <c r="R142" s="15">
        <f t="shared" si="38"/>
        <v>92.4901980496632</v>
      </c>
      <c r="S142" s="15">
        <f t="shared" si="39"/>
        <v>6.38841567291312</v>
      </c>
      <c r="T142" s="21">
        <v>10</v>
      </c>
      <c r="U142" s="22">
        <f t="shared" si="29"/>
        <v>42.5894378194208</v>
      </c>
    </row>
    <row r="143" spans="1:21">
      <c r="A143" s="12">
        <v>141</v>
      </c>
      <c r="B143" s="13" t="s">
        <v>162</v>
      </c>
      <c r="C143" s="14">
        <f t="shared" si="30"/>
        <v>48.4650173230651</v>
      </c>
      <c r="D143" s="15">
        <f t="shared" si="31"/>
        <v>0.298408827206115</v>
      </c>
      <c r="E143" s="16">
        <v>19500</v>
      </c>
      <c r="F143" s="16">
        <f t="shared" si="32"/>
        <v>0.852596649160327</v>
      </c>
      <c r="G143" s="15">
        <f t="shared" si="33"/>
        <v>8.03858520900322</v>
      </c>
      <c r="H143" s="17">
        <v>5</v>
      </c>
      <c r="I143" s="15">
        <f t="shared" si="28"/>
        <v>53.5905680600214</v>
      </c>
      <c r="J143" s="15">
        <f t="shared" si="34"/>
        <v>2.44766505636071</v>
      </c>
      <c r="K143" s="17">
        <v>15.2</v>
      </c>
      <c r="L143" s="15">
        <f t="shared" si="35"/>
        <v>122.383252818035</v>
      </c>
      <c r="M143" s="15">
        <f t="shared" si="36"/>
        <v>4.04114621601763</v>
      </c>
      <c r="N143" s="17">
        <v>11</v>
      </c>
      <c r="O143" s="15">
        <f t="shared" si="40"/>
        <v>80.8229243203527</v>
      </c>
      <c r="P143" s="15">
        <f t="shared" si="37"/>
        <v>25.3342716396904</v>
      </c>
      <c r="Q143" s="20">
        <v>90</v>
      </c>
      <c r="R143" s="15">
        <f t="shared" si="38"/>
        <v>90.4795415703227</v>
      </c>
      <c r="S143" s="15">
        <f t="shared" si="39"/>
        <v>8.30494037478705</v>
      </c>
      <c r="T143" s="21">
        <v>13</v>
      </c>
      <c r="U143" s="22">
        <f t="shared" si="29"/>
        <v>55.366269165247</v>
      </c>
    </row>
    <row r="144" spans="1:21">
      <c r="A144" s="12">
        <v>142</v>
      </c>
      <c r="B144" s="13" t="s">
        <v>163</v>
      </c>
      <c r="C144" s="14">
        <f t="shared" si="30"/>
        <v>48.1942637922217</v>
      </c>
      <c r="D144" s="15">
        <f t="shared" si="31"/>
        <v>0.49771944956077</v>
      </c>
      <c r="E144" s="16">
        <v>32524.27</v>
      </c>
      <c r="F144" s="16">
        <f t="shared" si="32"/>
        <v>1.42205557017363</v>
      </c>
      <c r="G144" s="15">
        <f t="shared" si="33"/>
        <v>6.43086816720257</v>
      </c>
      <c r="H144" s="17">
        <v>4</v>
      </c>
      <c r="I144" s="15">
        <f t="shared" si="28"/>
        <v>42.8724544480172</v>
      </c>
      <c r="J144" s="15">
        <f t="shared" si="34"/>
        <v>2.41545893719807</v>
      </c>
      <c r="K144" s="17">
        <v>15</v>
      </c>
      <c r="L144" s="15">
        <f t="shared" si="35"/>
        <v>120.772946859903</v>
      </c>
      <c r="M144" s="15">
        <f t="shared" si="36"/>
        <v>3.67376928728876</v>
      </c>
      <c r="N144" s="17">
        <v>10</v>
      </c>
      <c r="O144" s="15">
        <f t="shared" si="40"/>
        <v>73.4753857457752</v>
      </c>
      <c r="P144" s="15">
        <f t="shared" si="37"/>
        <v>28.1491907107671</v>
      </c>
      <c r="Q144" s="20">
        <v>100</v>
      </c>
      <c r="R144" s="15">
        <f t="shared" si="38"/>
        <v>100.532823967025</v>
      </c>
      <c r="S144" s="15">
        <f t="shared" si="39"/>
        <v>7.02725724020443</v>
      </c>
      <c r="T144" s="21">
        <v>11</v>
      </c>
      <c r="U144" s="22">
        <f t="shared" si="29"/>
        <v>46.8483816013629</v>
      </c>
    </row>
    <row r="145" spans="1:21">
      <c r="A145" s="12">
        <v>143</v>
      </c>
      <c r="B145" s="13" t="s">
        <v>164</v>
      </c>
      <c r="C145" s="14">
        <f t="shared" si="30"/>
        <v>44.7985630481383</v>
      </c>
      <c r="D145" s="15">
        <f t="shared" si="31"/>
        <v>1.51990144171619</v>
      </c>
      <c r="E145" s="16">
        <v>99320.38</v>
      </c>
      <c r="F145" s="16">
        <f t="shared" si="32"/>
        <v>4.34257554776053</v>
      </c>
      <c r="G145" s="15">
        <f t="shared" si="33"/>
        <v>3.21543408360129</v>
      </c>
      <c r="H145" s="17">
        <v>2</v>
      </c>
      <c r="I145" s="15">
        <f t="shared" si="28"/>
        <v>21.4362272240086</v>
      </c>
      <c r="J145" s="15">
        <f t="shared" si="34"/>
        <v>1.85185185185185</v>
      </c>
      <c r="K145" s="17">
        <v>11.5</v>
      </c>
      <c r="L145" s="15">
        <f t="shared" si="35"/>
        <v>92.5925925925926</v>
      </c>
      <c r="M145" s="15">
        <f t="shared" si="36"/>
        <v>3.67376928728876</v>
      </c>
      <c r="N145" s="17">
        <v>10</v>
      </c>
      <c r="O145" s="15">
        <f t="shared" si="40"/>
        <v>73.4753857457752</v>
      </c>
      <c r="P145" s="15">
        <f t="shared" si="37"/>
        <v>28.1491907107671</v>
      </c>
      <c r="Q145" s="20">
        <v>100</v>
      </c>
      <c r="R145" s="15">
        <f t="shared" si="38"/>
        <v>100.532823967025</v>
      </c>
      <c r="S145" s="15">
        <f t="shared" si="39"/>
        <v>6.38841567291312</v>
      </c>
      <c r="T145" s="21">
        <v>10</v>
      </c>
      <c r="U145" s="22">
        <f t="shared" si="29"/>
        <v>42.5894378194208</v>
      </c>
    </row>
    <row r="146" spans="1:21">
      <c r="A146" s="23">
        <v>144</v>
      </c>
      <c r="B146" s="24" t="s">
        <v>165</v>
      </c>
      <c r="C146" s="25">
        <f t="shared" si="30"/>
        <v>41.7068895325281</v>
      </c>
      <c r="D146" s="26">
        <f t="shared" si="31"/>
        <v>0.86172328092199</v>
      </c>
      <c r="E146" s="27">
        <v>56310.68</v>
      </c>
      <c r="F146" s="27">
        <f t="shared" si="32"/>
        <v>2.46206651691997</v>
      </c>
      <c r="G146" s="26">
        <f t="shared" si="33"/>
        <v>3.21543408360129</v>
      </c>
      <c r="H146" s="28">
        <v>2</v>
      </c>
      <c r="I146" s="26">
        <f t="shared" si="28"/>
        <v>21.4362272240086</v>
      </c>
      <c r="J146" s="26">
        <f t="shared" si="34"/>
        <v>3.05958132045089</v>
      </c>
      <c r="K146" s="28">
        <v>19</v>
      </c>
      <c r="L146" s="26">
        <f t="shared" si="35"/>
        <v>152.979066022544</v>
      </c>
      <c r="M146" s="26">
        <f t="shared" si="36"/>
        <v>5.14327700220426</v>
      </c>
      <c r="N146" s="28">
        <v>14</v>
      </c>
      <c r="O146" s="26">
        <f t="shared" si="40"/>
        <v>102.865540044085</v>
      </c>
      <c r="P146" s="26">
        <f t="shared" si="37"/>
        <v>28.1491907107671</v>
      </c>
      <c r="Q146" s="29">
        <v>100</v>
      </c>
      <c r="R146" s="26">
        <f t="shared" si="38"/>
        <v>100.532823967025</v>
      </c>
      <c r="S146" s="26">
        <f t="shared" si="39"/>
        <v>1.27768313458262</v>
      </c>
      <c r="T146" s="30">
        <v>2</v>
      </c>
      <c r="U146" s="22">
        <f t="shared" si="29"/>
        <v>8.51788756388416</v>
      </c>
    </row>
    <row r="148" hidden="1" spans="5:20">
      <c r="E148" s="3">
        <f>SUM(E3:E147)</f>
        <v>329346825.72</v>
      </c>
      <c r="H148" s="4">
        <f>SUM(H3:H147)</f>
        <v>1344</v>
      </c>
      <c r="K148" s="4">
        <f>SUM(K3:K147)</f>
        <v>1789.135</v>
      </c>
      <c r="N148" s="4">
        <f>SUM(N3:N147)</f>
        <v>1960</v>
      </c>
      <c r="Q148" s="3">
        <f>SUM(Q3:Q147)</f>
        <v>14324</v>
      </c>
      <c r="T148" s="5">
        <f>SUM(T3:T147)</f>
        <v>3381.25</v>
      </c>
    </row>
    <row r="149" hidden="1" spans="5:20">
      <c r="E149" s="3">
        <f>E148/144</f>
        <v>2287130.73416667</v>
      </c>
      <c r="H149" s="4">
        <f>H148/144</f>
        <v>9.33333333333333</v>
      </c>
      <c r="K149" s="4">
        <f>K148/144</f>
        <v>12.4245486111111</v>
      </c>
      <c r="N149" s="4">
        <f>N148/144</f>
        <v>13.6111111111111</v>
      </c>
      <c r="Q149" s="3">
        <f>Q148/144</f>
        <v>99.4722222222222</v>
      </c>
      <c r="T149" s="5">
        <f>T148/144</f>
        <v>23.4809027777778</v>
      </c>
    </row>
  </sheetData>
  <sortState ref="B3:U146">
    <sortCondition ref="C3:C146" descending="1"/>
  </sortState>
  <mergeCells count="1">
    <mergeCell ref="A1:U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Sheet5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青衫依旧</cp:lastModifiedBy>
  <dcterms:created xsi:type="dcterms:W3CDTF">2018-05-14T07:06:00Z</dcterms:created>
  <dcterms:modified xsi:type="dcterms:W3CDTF">2019-08-08T10:11:48Z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